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476" windowWidth="5625" windowHeight="6540" tabRatio="818" activeTab="9"/>
  </bookViews>
  <sheets>
    <sheet name="GENEL (1)" sheetId="1" r:id="rId1"/>
    <sheet name="GENEL (2)" sheetId="2" r:id="rId2"/>
    <sheet name="EGİTİM" sheetId="3" r:id="rId3"/>
    <sheet name="SAĞLIK" sheetId="4" r:id="rId4"/>
    <sheet name="KÜLTÜR" sheetId="5" r:id="rId5"/>
    <sheet name=" SPOR " sheetId="6" r:id="rId6"/>
    <sheet name="Tekn-Arş." sheetId="7" r:id="rId7"/>
    <sheet name="ÖZET (1)" sheetId="8" r:id="rId8"/>
    <sheet name="ÖZET (2)" sheetId="9" r:id="rId9"/>
    <sheet name="Yatırın Dönş.Tb." sheetId="10" r:id="rId10"/>
    <sheet name="Hesap Özeti" sheetId="11" r:id="rId11"/>
    <sheet name="Üniv.Yat.Kıyası" sheetId="12" r:id="rId12"/>
  </sheets>
  <definedNames>
    <definedName name="_xlnm.Print_Titles" localSheetId="6">'Tekn-Arş.'!$1:$8</definedName>
    <definedName name="_xlnm.Print_Titles" localSheetId="9">'Yatırın Dönş.Tb.'!$1:$5</definedName>
  </definedNames>
  <calcPr fullCalcOnLoad="1"/>
</workbook>
</file>

<file path=xl/sharedStrings.xml><?xml version="1.0" encoding="utf-8"?>
<sst xmlns="http://schemas.openxmlformats.org/spreadsheetml/2006/main" count="930" uniqueCount="429">
  <si>
    <t>SEKTÖRÜ</t>
  </si>
  <si>
    <t>KURULUŞ</t>
  </si>
  <si>
    <t>PROJE NO</t>
  </si>
  <si>
    <t>Büyük Onarım</t>
  </si>
  <si>
    <t>KARAKTERİSTİK</t>
  </si>
  <si>
    <t>Makine-Teçhizat</t>
  </si>
  <si>
    <t>(MİLYAR TL.)</t>
  </si>
  <si>
    <t>TOPLAM</t>
  </si>
  <si>
    <t>----</t>
  </si>
  <si>
    <t>1994 H 033580</t>
  </si>
  <si>
    <t>1982 H 030120</t>
  </si>
  <si>
    <t>1984 H 030090</t>
  </si>
  <si>
    <t>1994 H 033560</t>
  </si>
  <si>
    <t>Öğrenci Yurdu İnşaatı</t>
  </si>
  <si>
    <t>Alt Yapı Tesisleri İkmali</t>
  </si>
  <si>
    <t>Güzel Sanatlar Fakültesi</t>
  </si>
  <si>
    <t>1984 I 000040</t>
  </si>
  <si>
    <t>1990 I 001900</t>
  </si>
  <si>
    <t>Mak.-Teç.+ Don.</t>
  </si>
  <si>
    <t>1991 I 000890</t>
  </si>
  <si>
    <t>Eski Ankara Evlerinin Restorasyonu</t>
  </si>
  <si>
    <t>1998 H 050180</t>
  </si>
  <si>
    <t>:</t>
  </si>
  <si>
    <t>HACETTEPE ÜNİVERSİTESİ</t>
  </si>
  <si>
    <t>SAĞLIK</t>
  </si>
  <si>
    <t>KÜLTÜR</t>
  </si>
  <si>
    <t xml:space="preserve">
ÖDENEĞİ</t>
  </si>
  <si>
    <t xml:space="preserve">KATMA BÜTÇE </t>
  </si>
  <si>
    <t>DÖNER SERMAYE</t>
  </si>
  <si>
    <t xml:space="preserve">GENEL </t>
  </si>
  <si>
    <t>ÖĞR. SOS.HİZ.</t>
  </si>
  <si>
    <t>BİRİMİ ÖDENEĞİ</t>
  </si>
  <si>
    <t>İleri Araştırma</t>
  </si>
  <si>
    <t>GENEL TOPLAM</t>
  </si>
  <si>
    <t>G E N E L</t>
  </si>
  <si>
    <t>EĞİTİM SEKTÖRÜ</t>
  </si>
  <si>
    <t>SAĞLIK SEKTÖRÜ</t>
  </si>
  <si>
    <t>KÜLTÜR SEKTÖRÜ</t>
  </si>
  <si>
    <t>S     E     K     T     Ö     R</t>
  </si>
  <si>
    <r>
      <t xml:space="preserve"> </t>
    </r>
    <r>
      <rPr>
        <b/>
        <sz val="12"/>
        <rFont val="Times New Roman Tur"/>
        <family val="1"/>
      </rPr>
      <t>P R O J E      A D I</t>
    </r>
  </si>
  <si>
    <t>Bilgi Teknolojileri</t>
  </si>
  <si>
    <t>Onarım + Restorasyon</t>
  </si>
  <si>
    <t>DIŞ PROJE</t>
  </si>
  <si>
    <t>ÖĞR. SOS.HİZ.
BİR. ÖDENEĞİ</t>
  </si>
  <si>
    <t>DÖNER SER.
ÖDENEĞİ</t>
  </si>
  <si>
    <t>ÖĞRENCİ SOS.HİZ.BİR.</t>
  </si>
  <si>
    <t>1-</t>
  </si>
  <si>
    <t>2-</t>
  </si>
  <si>
    <t>3-</t>
  </si>
  <si>
    <t>2002 K 120290</t>
  </si>
  <si>
    <t>Standart Model Laboratuar Hayvanı  sürülerinin</t>
  </si>
  <si>
    <t xml:space="preserve">Oluşturulması </t>
  </si>
  <si>
    <t xml:space="preserve">TOPLAM </t>
  </si>
  <si>
    <t>Büyük Onarım+Tadilat</t>
  </si>
  <si>
    <t>YÜKSEKÖĞRETİM</t>
  </si>
  <si>
    <t>Çeşitli Ünitelerin Etüd Projesi</t>
  </si>
  <si>
    <t>Kamulaştırma</t>
  </si>
  <si>
    <t>EĞİTİM (BEDEN EĞİTİMİ VE SPOR)</t>
  </si>
  <si>
    <t>TEKNOLOJİK ARAŞTIRMA</t>
  </si>
  <si>
    <t>Hacettepe Üniversitesi Teletıp Projesi</t>
  </si>
  <si>
    <t>Rektörlük Bilimsel Araştırma Projeleri (1)</t>
  </si>
  <si>
    <t>YÜKSEK PLANLAMA KURULU'NUN 03.04.2003 TARİH VE 2003/8 SAYILI KARARI İLE BELİRLENEN 2003 YILI YATIRIM ÖDENEK TAVANLARI</t>
  </si>
  <si>
    <t>SIRA</t>
  </si>
  <si>
    <t>SEKTÖRLER</t>
  </si>
  <si>
    <t>NO</t>
  </si>
  <si>
    <t>EĞİTİM</t>
  </si>
  <si>
    <t>T.ARAŞTIR.</t>
  </si>
  <si>
    <t>SPOR</t>
  </si>
  <si>
    <t>Tasarı</t>
  </si>
  <si>
    <t>YPK Kararı</t>
  </si>
  <si>
    <t>Fark</t>
  </si>
  <si>
    <t>Düşüş %</t>
  </si>
  <si>
    <t>ÜNİVERSİTELER</t>
  </si>
  <si>
    <t xml:space="preserve">  ABANT  İZZET BAYSAL  </t>
  </si>
  <si>
    <t xml:space="preserve">  ADNAN MENDERES  </t>
  </si>
  <si>
    <t xml:space="preserve">  AFYON KOCATEPE  </t>
  </si>
  <si>
    <t xml:space="preserve">  AKDENİZ  </t>
  </si>
  <si>
    <t xml:space="preserve">  ANADOLU  </t>
  </si>
  <si>
    <t xml:space="preserve">  ANKARA  </t>
  </si>
  <si>
    <t xml:space="preserve">  ATATÜRK  </t>
  </si>
  <si>
    <t xml:space="preserve">  BALIKESİR  </t>
  </si>
  <si>
    <t xml:space="preserve">  BOĞAZİÇİ  </t>
  </si>
  <si>
    <t xml:space="preserve">  CELAL BAYAR  </t>
  </si>
  <si>
    <t xml:space="preserve">  CUMHURİYET  </t>
  </si>
  <si>
    <t xml:space="preserve">  ÇANAKKALE ONSEKİZ MART</t>
  </si>
  <si>
    <t xml:space="preserve">  ÇUKUROVA  </t>
  </si>
  <si>
    <t xml:space="preserve">  DİCLE  </t>
  </si>
  <si>
    <t xml:space="preserve">  DOKUZ EYLÜL  </t>
  </si>
  <si>
    <t xml:space="preserve">  DUMLUPINAR  </t>
  </si>
  <si>
    <t xml:space="preserve">  EGE  </t>
  </si>
  <si>
    <t xml:space="preserve">  ERCİYES  </t>
  </si>
  <si>
    <t xml:space="preserve">  FIRAT  </t>
  </si>
  <si>
    <t xml:space="preserve">  GALATASARAY  </t>
  </si>
  <si>
    <t xml:space="preserve">  GAZİ  </t>
  </si>
  <si>
    <t xml:space="preserve">  GAZİANTEP  </t>
  </si>
  <si>
    <t xml:space="preserve">  GAZİOSMANPAŞA  </t>
  </si>
  <si>
    <t xml:space="preserve">  GEBZE YÜK. TEKNOLOJİ ENS.</t>
  </si>
  <si>
    <t xml:space="preserve">  HACETTEPE  </t>
  </si>
  <si>
    <t xml:space="preserve">  HARRAN  </t>
  </si>
  <si>
    <t xml:space="preserve">  İNÖNÜ  </t>
  </si>
  <si>
    <t xml:space="preserve">  İSTANBUL  </t>
  </si>
  <si>
    <t xml:space="preserve">  İSTANBUL TEKNİK  </t>
  </si>
  <si>
    <t xml:space="preserve">  İZMİR YÜK. TEKNOLOJİ ENS.</t>
  </si>
  <si>
    <t xml:space="preserve">  KAFKAS  </t>
  </si>
  <si>
    <t xml:space="preserve">  K.MARAŞ SÜTÇÜ  İMAM</t>
  </si>
  <si>
    <t xml:space="preserve">  KARADENİZ TEKNİK  </t>
  </si>
  <si>
    <t xml:space="preserve">  KIRIKKALE  </t>
  </si>
  <si>
    <t xml:space="preserve">  KOCAELİ  </t>
  </si>
  <si>
    <t xml:space="preserve">  MARMARA  </t>
  </si>
  <si>
    <t xml:space="preserve">  MERSİN  </t>
  </si>
  <si>
    <t xml:space="preserve">  MİMAR SİNAN  </t>
  </si>
  <si>
    <t xml:space="preserve">  MUĞLA  </t>
  </si>
  <si>
    <t xml:space="preserve">  MUSTAFA KEMAL  </t>
  </si>
  <si>
    <t xml:space="preserve">  NİĞDE  </t>
  </si>
  <si>
    <t xml:space="preserve">  ONDOKUZ MAYIS  </t>
  </si>
  <si>
    <t xml:space="preserve">  ORTA DOĞU TEKNİK  </t>
  </si>
  <si>
    <t xml:space="preserve">  OSMANGAZİ  </t>
  </si>
  <si>
    <t xml:space="preserve">  PAMUKKALE  </t>
  </si>
  <si>
    <t xml:space="preserve">  SAKARYA  </t>
  </si>
  <si>
    <t xml:space="preserve">  SELÇUK  </t>
  </si>
  <si>
    <t xml:space="preserve">  SÜLEYMAN DEMİREL  </t>
  </si>
  <si>
    <t xml:space="preserve">  TRAKYA  </t>
  </si>
  <si>
    <t xml:space="preserve">  ULUDAĞ</t>
  </si>
  <si>
    <t xml:space="preserve">  YILDIZ TEKNİK  </t>
  </si>
  <si>
    <t xml:space="preserve">  YÜZÜNCÜ YIL  </t>
  </si>
  <si>
    <t xml:space="preserve">  ZONGULDAK KARAELMAS  </t>
  </si>
  <si>
    <t xml:space="preserve">  YÖK</t>
  </si>
  <si>
    <t>NOT:</t>
  </si>
  <si>
    <t>2001 H 040340</t>
  </si>
  <si>
    <t xml:space="preserve">Açık ve Kapalı Spor Tesisleri </t>
  </si>
  <si>
    <t>2003 MALİ YILI HESAP ÖZETİ</t>
  </si>
  <si>
    <t>AÇIKLAMALAR</t>
  </si>
  <si>
    <t>2003 MALİ YILI</t>
  </si>
  <si>
    <t>BAŞLANGIÇ ÖD.</t>
  </si>
  <si>
    <t>KESİNTİLİ BAŞ.ÖD.</t>
  </si>
  <si>
    <t xml:space="preserve">SERBEST </t>
  </si>
  <si>
    <t>ÖDENEK</t>
  </si>
  <si>
    <t>BLOKE</t>
  </si>
  <si>
    <t>BLOKE %</t>
  </si>
  <si>
    <t>PERSONEL</t>
  </si>
  <si>
    <t>DİĞER CARİ</t>
  </si>
  <si>
    <t>YATIRIM</t>
  </si>
  <si>
    <t>Diğer Yatırım</t>
  </si>
  <si>
    <t>Dış Proje Kredisi</t>
  </si>
  <si>
    <t>TRANSFERLER</t>
  </si>
  <si>
    <t>Bilimsel Araştırmalar</t>
  </si>
  <si>
    <r>
      <t>SEKTÖR:</t>
    </r>
    <r>
      <rPr>
        <sz val="12"/>
        <rFont val="Arial Tur"/>
        <family val="2"/>
      </rPr>
      <t>YÜKSEKÖĞRETİM, SAĞLIK, TEKNOLOJİK ARAŞTIRMA, SPOR, KÜLTÜR (GENEL/KATMA)</t>
    </r>
  </si>
  <si>
    <t xml:space="preserve">   - Büro Makinaları Alımı</t>
  </si>
  <si>
    <t xml:space="preserve">   - Bilgisayar Alımları</t>
  </si>
  <si>
    <t xml:space="preserve">   - Laboratuar Cihazı Al.</t>
  </si>
  <si>
    <t xml:space="preserve">   - İşyeri Makine Teçhizat Al.</t>
  </si>
  <si>
    <t xml:space="preserve">   - Tamir Bakım Aleti Al.</t>
  </si>
  <si>
    <t xml:space="preserve">   - Atölye Gereçleri Alımı</t>
  </si>
  <si>
    <t xml:space="preserve">   - Yazılım Alımları</t>
  </si>
  <si>
    <t>Proje Giderleri</t>
  </si>
  <si>
    <t>Basılı Yayın Alımları</t>
  </si>
  <si>
    <t>Optik Yayın Alımları</t>
  </si>
  <si>
    <t>Hizmet Binası</t>
  </si>
  <si>
    <t>Diğerleri</t>
  </si>
  <si>
    <t>Bilgisayar Alımları</t>
  </si>
  <si>
    <t>Tıbbi Cihaz Alımları</t>
  </si>
  <si>
    <t>Laboratuar Cihazı Alımı</t>
  </si>
  <si>
    <t>EĞİTİM-BEDEN EĞİTİMİ VE SPOR</t>
  </si>
  <si>
    <t>DKHS - TEKNOLOJİK ARAŞTIRMA</t>
  </si>
  <si>
    <t>09</t>
  </si>
  <si>
    <t>06</t>
  </si>
  <si>
    <t>07</t>
  </si>
  <si>
    <t xml:space="preserve">PROJE </t>
  </si>
  <si>
    <t>TUTARI</t>
  </si>
  <si>
    <t>KURUMSAL</t>
  </si>
  <si>
    <t>SINIFLAN.</t>
  </si>
  <si>
    <t>F.</t>
  </si>
  <si>
    <t>T.</t>
  </si>
  <si>
    <t>EKONOMİK</t>
  </si>
  <si>
    <t>PROJE</t>
  </si>
  <si>
    <t>NO.</t>
  </si>
  <si>
    <t>ADI</t>
  </si>
  <si>
    <t>DETAY</t>
  </si>
  <si>
    <t>HESAP</t>
  </si>
  <si>
    <t/>
  </si>
  <si>
    <t>Hastaneler Büyük Onarımı</t>
  </si>
  <si>
    <t>Sağlık Birimleri Mak.Teçhizat Al.</t>
  </si>
  <si>
    <t>Makine Mühendisliği Böl.Bina İnş.</t>
  </si>
  <si>
    <t>Altyapı Tesisleri İkmali</t>
  </si>
  <si>
    <t>Yayın Alımları</t>
  </si>
  <si>
    <t>Açık ve Kapalı Spor Tesisleri</t>
  </si>
  <si>
    <t>İleri Araştırma Projesi</t>
  </si>
  <si>
    <t>06.1</t>
  </si>
  <si>
    <t>Mamul Mal</t>
  </si>
  <si>
    <t>Alımı</t>
  </si>
  <si>
    <t>Menkul Ser.</t>
  </si>
  <si>
    <t>Üretim Gid.</t>
  </si>
  <si>
    <t>G.Menkul Ser.</t>
  </si>
  <si>
    <t>G.Menkul Bü.</t>
  </si>
  <si>
    <t>Onarım Gid.</t>
  </si>
  <si>
    <t>06.2</t>
  </si>
  <si>
    <t>06.3</t>
  </si>
  <si>
    <t>06.5</t>
  </si>
  <si>
    <t>06.7</t>
  </si>
  <si>
    <t>Y A T I R I M L A R   D Ö N Ü Ş Ü M   T A B L O S U</t>
  </si>
  <si>
    <t>FONK.</t>
  </si>
  <si>
    <t>Edebiyat Fakültesi Tiyatro Salonu</t>
  </si>
  <si>
    <t>TAŞIT</t>
  </si>
  <si>
    <t>Yayın Alımı</t>
  </si>
  <si>
    <t>EĞİTİM - KÜLTÜR</t>
  </si>
  <si>
    <t xml:space="preserve">Onkoloji Hastanesi Makine Teçhizat Alımı </t>
  </si>
  <si>
    <t xml:space="preserve">İleri Araştırma Projeleri </t>
  </si>
  <si>
    <t>(TAŞIT)</t>
  </si>
  <si>
    <t>2003 K 120570</t>
  </si>
  <si>
    <t>-</t>
  </si>
  <si>
    <t>S    E    K    T    Ö    R</t>
  </si>
  <si>
    <r>
      <t>İnşaat  (22000 m</t>
    </r>
    <r>
      <rPr>
        <vertAlign val="superscript"/>
        <sz val="12"/>
        <rFont val="MS Sans Serif"/>
        <family val="2"/>
      </rPr>
      <t xml:space="preserve">2 </t>
    </r>
    <r>
      <rPr>
        <sz val="12"/>
        <rFont val="MS Sans Serif"/>
        <family val="2"/>
      </rPr>
      <t>)</t>
    </r>
    <r>
      <rPr>
        <vertAlign val="superscript"/>
        <sz val="12"/>
        <rFont val="MS Sans Serif"/>
        <family val="2"/>
      </rPr>
      <t xml:space="preserve"> </t>
    </r>
  </si>
  <si>
    <r>
      <t xml:space="preserve"> </t>
    </r>
    <r>
      <rPr>
        <b/>
        <sz val="12"/>
        <rFont val="MS Sans Serif"/>
        <family val="2"/>
      </rPr>
      <t>P R O J E      A D I</t>
    </r>
  </si>
  <si>
    <t xml:space="preserve">Onkoloji Hastanesi İnşaatı </t>
  </si>
  <si>
    <t>(170 Yt. 16.578 m2)(1)</t>
  </si>
  <si>
    <t>İleri Araş., Mak.-Teçh.</t>
  </si>
  <si>
    <t>1987 H 031420</t>
  </si>
  <si>
    <t>Ank.Devlet Konservatuvarı Eksik İşl.İkm.</t>
  </si>
  <si>
    <t>Derslik+Kongre Merk.</t>
  </si>
  <si>
    <t>Diş Hek. Fakültesi Hastanesi</t>
  </si>
  <si>
    <t>KAMULAŞTIRMA</t>
  </si>
  <si>
    <t>Diğer</t>
  </si>
  <si>
    <t>Hizmet Tesisleri</t>
  </si>
  <si>
    <t>Bilgisayar Yazılımı Alımları</t>
  </si>
  <si>
    <t>2005 H 031310</t>
  </si>
  <si>
    <t>2005 H 031330</t>
  </si>
  <si>
    <t>2005 H 031290</t>
  </si>
  <si>
    <t>2005 H 031320</t>
  </si>
  <si>
    <t>2005 H 031340</t>
  </si>
  <si>
    <t>2005 H 031300</t>
  </si>
  <si>
    <t>2005 I 000640</t>
  </si>
  <si>
    <t>2005 I 000630</t>
  </si>
  <si>
    <t>2001 H 040390</t>
  </si>
  <si>
    <t>EĞİTİM SEKTÖRÜ-KAMULAŞTIRMA</t>
  </si>
  <si>
    <t>EĞİTİM SEKTÖRÜ-YÜKSEKÖĞRETİM</t>
  </si>
  <si>
    <t>G.Maddi</t>
  </si>
  <si>
    <t>Hak Alımları</t>
  </si>
  <si>
    <t>06.9</t>
  </si>
  <si>
    <t>06.4</t>
  </si>
  <si>
    <t>2 0 0 5   Y I L I   Y A T I R I M   C E T V E L İ</t>
  </si>
  <si>
    <t>BEDEN EĞİTİMİ VE</t>
  </si>
  <si>
    <t>SPOR SEKTÖRÜ</t>
  </si>
  <si>
    <t>Kütüphane Yayın Alımları</t>
  </si>
  <si>
    <t>Derslik + Kong. Merk.</t>
  </si>
  <si>
    <t>Makine ve Teçhizat Alım</t>
  </si>
  <si>
    <t>Ank.Dev.Konsv. Eksik İşlerin İkm.</t>
  </si>
  <si>
    <r>
      <t>İnşaat (17205 m</t>
    </r>
    <r>
      <rPr>
        <vertAlign val="superscript"/>
        <sz val="12"/>
        <rFont val="MS Sans Serif"/>
        <family val="2"/>
      </rPr>
      <t xml:space="preserve">2 </t>
    </r>
    <r>
      <rPr>
        <sz val="12"/>
        <rFont val="MS Sans Serif"/>
        <family val="2"/>
      </rPr>
      <t xml:space="preserve">) </t>
    </r>
  </si>
  <si>
    <t>B.On+Çatı Tad.+Uyg.Sahn.İnşaat</t>
  </si>
  <si>
    <t>Makine-Teçhizat+Bakım On.</t>
  </si>
  <si>
    <t>Bilg. Don.Yaz.Alty+Bak.On.</t>
  </si>
  <si>
    <t>Diş Hekimliği Fak. Hastanesi</t>
  </si>
  <si>
    <t>Hastaneler Büyük Onarım</t>
  </si>
  <si>
    <t>KREDİSİ</t>
  </si>
  <si>
    <t>İLERİ TEKNOLOJİ</t>
  </si>
  <si>
    <t>ARAŞTIRMA)</t>
  </si>
  <si>
    <t xml:space="preserve">(TEKNOLOJİK </t>
  </si>
  <si>
    <t>(TEKNOLOJİK</t>
  </si>
  <si>
    <t>G.Menkul Al.</t>
  </si>
  <si>
    <t>ve Kamulaştırması</t>
  </si>
  <si>
    <t>Diğer Ser.</t>
  </si>
  <si>
    <t>Giderleri</t>
  </si>
  <si>
    <t>İnsan Kafasın. Doku. Öziletkenl. İn Vivo EEG ve MEG</t>
  </si>
  <si>
    <t>Bazı Metal Boratların Sent. Ve Karakte.</t>
  </si>
  <si>
    <t>Elektr. Özellik.</t>
  </si>
  <si>
    <t>(1.000.-YTL.)</t>
  </si>
  <si>
    <t>Diğer MakineTeçhizat Alımları</t>
  </si>
  <si>
    <t>2006 I 00</t>
  </si>
  <si>
    <t>Taşıt Alımı</t>
  </si>
  <si>
    <t>Büro Makinaları Alımları</t>
  </si>
  <si>
    <t>Labaratuvar Cihazı Alımları</t>
  </si>
  <si>
    <t>İşyeri Makine Teçhizat Alımları</t>
  </si>
  <si>
    <t>Yurtdışı Geçici Görev Yollukları</t>
  </si>
  <si>
    <t>2002 K 120920</t>
  </si>
  <si>
    <t>2002 K 120570</t>
  </si>
  <si>
    <t>Diğer Giderler</t>
  </si>
  <si>
    <t>Kimyevi Madde ile Kauçuk ve Plastik Ürünleri Alımları</t>
  </si>
  <si>
    <t>Bilgisayar Yazılım Alımları</t>
  </si>
  <si>
    <t>YATIRIM GENEL TOPLAMI</t>
  </si>
  <si>
    <r>
      <t>Büro Makinaları Alımı</t>
    </r>
    <r>
      <rPr>
        <sz val="11"/>
        <color indexed="10"/>
        <rFont val="Lucida Sans Unicode"/>
        <family val="2"/>
      </rPr>
      <t xml:space="preserve">  (1)</t>
    </r>
  </si>
  <si>
    <r>
      <t xml:space="preserve">Bilgisayar Alımları </t>
    </r>
    <r>
      <rPr>
        <sz val="11"/>
        <color indexed="10"/>
        <rFont val="Lucida Sans Unicode"/>
        <family val="2"/>
      </rPr>
      <t xml:space="preserve"> (1,2)</t>
    </r>
  </si>
  <si>
    <r>
      <t xml:space="preserve">Laboratuar Cihazı Al.  </t>
    </r>
    <r>
      <rPr>
        <sz val="11"/>
        <color indexed="10"/>
        <rFont val="Lucida Sans Unicode"/>
        <family val="2"/>
      </rPr>
      <t>(1)</t>
    </r>
  </si>
  <si>
    <r>
      <t xml:space="preserve">İşyeri Makine Teçhizat Al. </t>
    </r>
    <r>
      <rPr>
        <sz val="11"/>
        <color indexed="10"/>
        <rFont val="Lucida Sans Unicode"/>
        <family val="2"/>
      </rPr>
      <t xml:space="preserve"> (1)</t>
    </r>
  </si>
  <si>
    <r>
      <t xml:space="preserve">Tamir Bakım Aleti Al. </t>
    </r>
    <r>
      <rPr>
        <sz val="11"/>
        <color indexed="10"/>
        <rFont val="Lucida Sans Unicode"/>
        <family val="2"/>
      </rPr>
      <t xml:space="preserve"> (1)</t>
    </r>
  </si>
  <si>
    <r>
      <t xml:space="preserve">Atölye Gereçleri Al. </t>
    </r>
    <r>
      <rPr>
        <sz val="11"/>
        <color indexed="10"/>
        <rFont val="Lucida Sans Unicode"/>
        <family val="2"/>
      </rPr>
      <t xml:space="preserve"> (1)</t>
    </r>
  </si>
  <si>
    <r>
      <t xml:space="preserve">Bilgisayar Yazılım Alım. </t>
    </r>
    <r>
      <rPr>
        <sz val="11"/>
        <color indexed="10"/>
        <rFont val="Lucida Sans Unicode"/>
        <family val="2"/>
      </rPr>
      <t xml:space="preserve"> (2)</t>
    </r>
  </si>
  <si>
    <r>
      <t xml:space="preserve">Makina ve Teçhizat Alımı </t>
    </r>
    <r>
      <rPr>
        <b/>
        <sz val="11"/>
        <color indexed="10"/>
        <rFont val="Lucida Sans Unicode"/>
        <family val="2"/>
      </rPr>
      <t xml:space="preserve"> (1)</t>
    </r>
  </si>
  <si>
    <r>
      <t xml:space="preserve">Bilgi Teknolojileri  </t>
    </r>
    <r>
      <rPr>
        <b/>
        <sz val="11"/>
        <color indexed="10"/>
        <rFont val="Lucida Sans Unicode"/>
        <family val="2"/>
      </rPr>
      <t>(2)</t>
    </r>
  </si>
  <si>
    <r>
      <t xml:space="preserve">Hizmet Binası </t>
    </r>
    <r>
      <rPr>
        <sz val="11"/>
        <color indexed="10"/>
        <rFont val="Lucida Sans Unicode"/>
        <family val="2"/>
      </rPr>
      <t>(1)</t>
    </r>
  </si>
  <si>
    <r>
      <t xml:space="preserve">Tıbbi Cihaz Alımı </t>
    </r>
    <r>
      <rPr>
        <sz val="11"/>
        <color indexed="10"/>
        <rFont val="Lucida Sans Unicode"/>
        <family val="2"/>
      </rPr>
      <t>(2)</t>
    </r>
  </si>
  <si>
    <r>
      <t xml:space="preserve">Onkoloji Hastanesi İnşaatı  </t>
    </r>
    <r>
      <rPr>
        <b/>
        <sz val="11"/>
        <color indexed="10"/>
        <rFont val="Lucida Sans Unicode"/>
        <family val="2"/>
      </rPr>
      <t>(1)</t>
    </r>
  </si>
  <si>
    <r>
      <t xml:space="preserve">Onkoloji Hast.Mak.Teç. </t>
    </r>
    <r>
      <rPr>
        <b/>
        <sz val="11"/>
        <color indexed="10"/>
        <rFont val="Lucida Sans Unicode"/>
        <family val="2"/>
      </rPr>
      <t xml:space="preserve"> (2)</t>
    </r>
  </si>
  <si>
    <t>2006 H 031370</t>
  </si>
  <si>
    <t>Etüd-Proje ve Müşavirlik</t>
  </si>
  <si>
    <t>BAŞLAMA VE</t>
  </si>
  <si>
    <t>BİTİŞ YILI</t>
  </si>
  <si>
    <r>
      <t xml:space="preserve"> </t>
    </r>
    <r>
      <rPr>
        <b/>
        <sz val="10"/>
        <rFont val="MS Sans Serif"/>
        <family val="2"/>
      </rPr>
      <t>P R O J E      A D I</t>
    </r>
  </si>
  <si>
    <t>ÖDENEĞİ</t>
  </si>
  <si>
    <t>2005 H 031390</t>
  </si>
  <si>
    <t>KİRA</t>
  </si>
  <si>
    <t>GELİRLERİNDEN</t>
  </si>
  <si>
    <t>İnş,Yol Su Kanalizasyon+Tes.Yenil.</t>
  </si>
  <si>
    <t>1984 - 2007</t>
  </si>
  <si>
    <t>2006 - 2006</t>
  </si>
  <si>
    <t>1994 - 2007</t>
  </si>
  <si>
    <t>1982 - 2007</t>
  </si>
  <si>
    <t>Makine Mühendisliği Bölümü Binası İnş.</t>
  </si>
  <si>
    <t>İnşaat (18.718 m2)</t>
  </si>
  <si>
    <t>1987 - 2007</t>
  </si>
  <si>
    <t>2006 H 031380</t>
  </si>
  <si>
    <t>2006 H 031390</t>
  </si>
  <si>
    <t>2006 H 031400</t>
  </si>
  <si>
    <t>2006 H 031410</t>
  </si>
  <si>
    <t>İnşaat 10528 m2 + 17867 m2)</t>
  </si>
  <si>
    <t>07 Ocak 2006 tarih ve 26046 Mükerrer sayılı Resmi Gazetede yayınlanan</t>
  </si>
  <si>
    <t>"2006 Yılı Yatırım Programı"  na göre hazırlanmıştır</t>
  </si>
  <si>
    <t>EĞİTİM - YÜKSEKÖĞRETİM</t>
  </si>
  <si>
    <t>Taşı Talımı</t>
  </si>
  <si>
    <t>HİBE</t>
  </si>
  <si>
    <t xml:space="preserve"> P R O J E      A D I</t>
  </si>
  <si>
    <t>(I.ve II. Kısım 35.842 m2 )</t>
  </si>
  <si>
    <r>
      <t xml:space="preserve">İnşaat </t>
    </r>
    <r>
      <rPr>
        <i/>
        <sz val="12"/>
        <rFont val="MS Sans Serif"/>
        <family val="2"/>
      </rPr>
      <t>(1.Kısım 6.450 m</t>
    </r>
    <r>
      <rPr>
        <i/>
        <vertAlign val="superscript"/>
        <sz val="12"/>
        <rFont val="MS Sans Serif"/>
        <family val="2"/>
      </rPr>
      <t>2</t>
    </r>
    <r>
      <rPr>
        <i/>
        <sz val="12"/>
        <rFont val="MS Sans Serif"/>
        <family val="2"/>
      </rPr>
      <t>),</t>
    </r>
  </si>
  <si>
    <t>İnş+Mak.-Teç.</t>
  </si>
  <si>
    <t>1991 - 2007</t>
  </si>
  <si>
    <t>Makine ve Teçhizat Alımları</t>
  </si>
  <si>
    <t xml:space="preserve"> P R O J E  A D I</t>
  </si>
  <si>
    <t>TAŞIT ALIMI</t>
  </si>
  <si>
    <t>(104)</t>
  </si>
  <si>
    <t>TAŞIT ALIMI (*)</t>
  </si>
  <si>
    <t>(*)</t>
  </si>
  <si>
    <t>Hibe (Toplama Dahil Değildir)</t>
  </si>
  <si>
    <t>KİRALAR</t>
  </si>
  <si>
    <t>DIŞ
PROJE</t>
  </si>
  <si>
    <t>BÜTÇE</t>
  </si>
  <si>
    <t>DÖSE
PAYI</t>
  </si>
  <si>
    <t>DÖSE PAYI</t>
  </si>
  <si>
    <t>BEDEN EĞİTİMİ</t>
  </si>
  <si>
    <t>VE SPOR</t>
  </si>
  <si>
    <t>2005 K 120920</t>
  </si>
  <si>
    <t>Sağlık Hizmetleri Finansman Yönetimi</t>
  </si>
  <si>
    <t>2002 - 2006</t>
  </si>
  <si>
    <t>2005 - 2007</t>
  </si>
  <si>
    <t>2006'da Bitenler</t>
  </si>
  <si>
    <t>İleri Araştırma Projeleri</t>
  </si>
  <si>
    <t>2006'dan Sonraya Kalanlar</t>
  </si>
  <si>
    <t>Otomotiv Müh. İleri Tekn. Araşt.</t>
  </si>
  <si>
    <t>Çocuklarda Pteridin Yolagının Değerl.</t>
  </si>
  <si>
    <t>Hidr. Dep. Amaçlı Nanoparç. Sent. Ve Kar.</t>
  </si>
  <si>
    <t xml:space="preserve">Yüksek Biyouyumlu Biyomalz. Ür. Ve Karakt. </t>
  </si>
  <si>
    <t>YENİ PROJELER</t>
  </si>
  <si>
    <t>Türkiyede Çocuk. Çağı Allerjik Hastalık Prevelanslar, ISAAc</t>
  </si>
  <si>
    <t>Faz II Yönt. Kull. Bel. Çok Merkezli Araş.</t>
  </si>
  <si>
    <t xml:space="preserve">Tabakalı Bor Bileş. Yüksek Basınç Altın. Sentez. ve </t>
  </si>
  <si>
    <t>Sereb. Anevrizma Arteriyovenöz Malform. Endovasküler</t>
  </si>
  <si>
    <t>Ted. İntrakranyal Stentl. Ve İntranidal Enbolizasyon Tek.</t>
  </si>
  <si>
    <t xml:space="preserve"> Ve Tekno. Gel.</t>
  </si>
  <si>
    <t>Staphylococcus Entrot. B'ye Karşı Faj Gös. Yön. İle Akıllı</t>
  </si>
  <si>
    <t>Mol. Gel. Ve Biyos. Uyg. Kul.</t>
  </si>
  <si>
    <t>Türkiyede Yaygın ol. Tüketilen Hububat Ürünl. B Grubu</t>
  </si>
  <si>
    <t>Vitamin İçeriklerinin Ar.</t>
  </si>
  <si>
    <t>Dikkat Eksikliği Hiperaktivite Bozukl. (ADHD) ve</t>
  </si>
  <si>
    <t>Alttürlerinde Tanı</t>
  </si>
  <si>
    <t xml:space="preserve">Mühendislik Kopolimerl. Altern. Polimer Karışıml. Haz. </t>
  </si>
  <si>
    <t>Ve Isı ile Büzüleb. Film. Ür.</t>
  </si>
  <si>
    <t xml:space="preserve">Türkiye'de Sık Gör. Kalıtsal Metabolik Hastalıkl. </t>
  </si>
  <si>
    <t>Moleküler Pataloji Profill. Bel.</t>
  </si>
  <si>
    <t>Verileri İle Kest. ve Kaynak Lokal  Etkisinin Araş.</t>
  </si>
  <si>
    <t>2006 K 120640</t>
  </si>
  <si>
    <t xml:space="preserve">Pediatrik Kök Hücre Araştırma. Geliştirme ve Hücresel </t>
  </si>
  <si>
    <t>Tedavi Merkezi Altyapı Oluşturma</t>
  </si>
  <si>
    <t>Sağlık Biliml. Alan. Öğr. Üyesi Yetişt. Prog.</t>
  </si>
  <si>
    <t>2006 K 120650</t>
  </si>
  <si>
    <t>DÖSE</t>
  </si>
  <si>
    <t>PAYI</t>
  </si>
  <si>
    <t xml:space="preserve">BÜTÇE </t>
  </si>
  <si>
    <t>2003 - 2006</t>
  </si>
  <si>
    <t>2005 - 2006</t>
  </si>
  <si>
    <t>2006 - 2007</t>
  </si>
  <si>
    <t>2006 - 2008</t>
  </si>
  <si>
    <t>HAZİNE
KATKISI</t>
  </si>
  <si>
    <t>2 0 0 7  Y I L I   Y A T I R I M   C E T V E L İ</t>
  </si>
  <si>
    <t>İnşaat (Çim Saha, Stadyum İkm.</t>
  </si>
  <si>
    <t>Sp.Tesis.Modernizasyonu)</t>
  </si>
  <si>
    <t>1998 - 2008</t>
  </si>
  <si>
    <t>2001 - 2009</t>
  </si>
  <si>
    <t>2 0 0 7   Y I L I   Y A T I R I M   C E T V E L İ</t>
  </si>
  <si>
    <t>1990 - 2008</t>
  </si>
  <si>
    <t>2007 I 000</t>
  </si>
  <si>
    <t>2007 - 2007</t>
  </si>
  <si>
    <t>T - 15 (1 Adet)</t>
  </si>
  <si>
    <t>2007 YILI YATIRIM CETVELİ</t>
  </si>
  <si>
    <t>T - 2 (1 Adet)</t>
  </si>
  <si>
    <t>Akdeniz ekosistemleri için kapsamlı bir orman yangını risk</t>
  </si>
  <si>
    <t>Haritası modeli oluşturulması</t>
  </si>
  <si>
    <t>Reaktif Ekstrüzyon Yönetimiyle Polipropilen, Maleik Anhidrit</t>
  </si>
  <si>
    <t xml:space="preserve"> ve Ftalik Anhidrit Fabrikası Artıklarından Graft Kopolimerlerin </t>
  </si>
  <si>
    <t>Üretim Teknolojisinin Geliştirilmesi</t>
  </si>
  <si>
    <t xml:space="preserve">2007 - </t>
  </si>
  <si>
    <t>2007 - 2009</t>
  </si>
  <si>
    <t>HAZİNE KATKISI</t>
  </si>
  <si>
    <t>DÖNER SER.ÖD.</t>
  </si>
  <si>
    <t>Ö.S.H.B. ÖD.</t>
  </si>
  <si>
    <t>2 0 0 6  -  2 0 0 7  Y I L I   Y A T I R I M   C E T V E L İ</t>
  </si>
  <si>
    <r>
      <t xml:space="preserve">Bilgisayar Alımları </t>
    </r>
    <r>
      <rPr>
        <sz val="11"/>
        <color indexed="10"/>
        <rFont val="Lucida Sans Unicode"/>
        <family val="2"/>
      </rPr>
      <t xml:space="preserve"> (1)</t>
    </r>
  </si>
  <si>
    <t>2007 YILI</t>
  </si>
  <si>
    <t>Teklif</t>
  </si>
  <si>
    <t xml:space="preserve"> 2 0 0 7  Y I L I   Y A T I R I M   C E T V E L İ      (TEKLİF TASARI)</t>
  </si>
  <si>
    <t>(11.800)</t>
  </si>
  <si>
    <t>(67)</t>
  </si>
  <si>
    <t>Parantez içi rakamlar toplama dahil değildir</t>
  </si>
  <si>
    <t>(28)</t>
  </si>
  <si>
    <t>DÖNER S.ÖD.</t>
  </si>
  <si>
    <t>(134)</t>
  </si>
  <si>
    <t>(35.000)</t>
  </si>
  <si>
    <r>
      <t>Büro Makinaları Alımı</t>
    </r>
    <r>
      <rPr>
        <sz val="11"/>
        <color indexed="10"/>
        <rFont val="Lucida Sans Unicode"/>
        <family val="2"/>
      </rPr>
      <t xml:space="preserve">  (2)</t>
    </r>
  </si>
  <si>
    <r>
      <t xml:space="preserve">Bilgisayar Alımları </t>
    </r>
    <r>
      <rPr>
        <sz val="11"/>
        <color indexed="10"/>
        <rFont val="Lucida Sans Unicode"/>
        <family val="2"/>
      </rPr>
      <t xml:space="preserve"> (2)</t>
    </r>
  </si>
  <si>
    <t>YTL.</t>
  </si>
  <si>
    <t>Hazine</t>
  </si>
  <si>
    <t>Özgelir</t>
  </si>
  <si>
    <t>Toplam</t>
  </si>
  <si>
    <t xml:space="preserve">  - Çeşitli Ünitelerin Etüd Projesi</t>
  </si>
  <si>
    <t xml:space="preserve">  - Yayın Alımları</t>
  </si>
  <si>
    <t>Onkoloji Hastanesi</t>
  </si>
  <si>
    <t>Olması
Gereken</t>
  </si>
  <si>
    <t>(67.000)</t>
  </si>
  <si>
    <t>(28.000)</t>
  </si>
  <si>
    <t>Kara Taşıt Alımları (T-15)**</t>
  </si>
  <si>
    <t>Taşıt Alımı (T-15)**</t>
  </si>
  <si>
    <t>Kara Taşıt Alımları (T-2)*</t>
  </si>
  <si>
    <t>Taşıt Alımı (T-2)*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</si>
</sst>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</numFmts>
  <fonts count="115">
    <font>
      <sz val="10"/>
      <name val="Arial Tur"/>
      <family val="0"/>
    </font>
    <font>
      <b/>
      <sz val="12"/>
      <name val="Arial Tur"/>
      <family val="2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 Tur"/>
      <family val="0"/>
    </font>
    <font>
      <b/>
      <i/>
      <sz val="12"/>
      <name val="Arial Tur"/>
      <family val="2"/>
    </font>
    <font>
      <sz val="10"/>
      <name val="Times New Roman Tur"/>
      <family val="1"/>
    </font>
    <font>
      <sz val="12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b/>
      <i/>
      <sz val="12"/>
      <name val="Times New Roman Tur"/>
      <family val="1"/>
    </font>
    <font>
      <b/>
      <i/>
      <sz val="16"/>
      <name val="Times New Roman Tur"/>
      <family val="1"/>
    </font>
    <font>
      <b/>
      <sz val="12"/>
      <color indexed="48"/>
      <name val="Times New Roman Tur"/>
      <family val="1"/>
    </font>
    <font>
      <b/>
      <sz val="16"/>
      <color indexed="10"/>
      <name val="Arial Tur"/>
      <family val="2"/>
    </font>
    <font>
      <b/>
      <sz val="22"/>
      <name val="Courier New"/>
      <family val="3"/>
    </font>
    <font>
      <sz val="22"/>
      <name val="Arial Tur"/>
      <family val="0"/>
    </font>
    <font>
      <b/>
      <sz val="12"/>
      <name val="Albertus Medium"/>
      <family val="2"/>
    </font>
    <font>
      <b/>
      <sz val="12"/>
      <color indexed="48"/>
      <name val="Albertus Medium"/>
      <family val="2"/>
    </font>
    <font>
      <sz val="12"/>
      <name val="Albertus Medium"/>
      <family val="2"/>
    </font>
    <font>
      <sz val="14"/>
      <name val="Arial Tur"/>
      <family val="2"/>
    </font>
    <font>
      <b/>
      <sz val="14"/>
      <name val="Arial Tur"/>
      <family val="2"/>
    </font>
    <font>
      <b/>
      <sz val="10"/>
      <name val="Arial Tur"/>
      <family val="2"/>
    </font>
    <font>
      <sz val="14"/>
      <color indexed="8"/>
      <name val="Arial Tur"/>
      <family val="2"/>
    </font>
    <font>
      <sz val="14"/>
      <color indexed="48"/>
      <name val="Arial Tur"/>
      <family val="2"/>
    </font>
    <font>
      <sz val="12"/>
      <color indexed="10"/>
      <name val="Arial Tur"/>
      <family val="2"/>
    </font>
    <font>
      <sz val="11"/>
      <color indexed="52"/>
      <name val="Arial Tur"/>
      <family val="2"/>
    </font>
    <font>
      <sz val="10"/>
      <color indexed="52"/>
      <name val="Arial Tur"/>
      <family val="2"/>
    </font>
    <font>
      <sz val="10"/>
      <color indexed="53"/>
      <name val="Arial Tur"/>
      <family val="2"/>
    </font>
    <font>
      <sz val="12"/>
      <name val="Arial Narrow"/>
      <family val="2"/>
    </font>
    <font>
      <sz val="13"/>
      <color indexed="8"/>
      <name val="Arial"/>
      <family val="2"/>
    </font>
    <font>
      <sz val="13"/>
      <color indexed="48"/>
      <name val="Arial"/>
      <family val="2"/>
    </font>
    <font>
      <sz val="12"/>
      <color indexed="10"/>
      <name val="Arial"/>
      <family val="2"/>
    </font>
    <font>
      <sz val="11"/>
      <color indexed="53"/>
      <name val="Arial"/>
      <family val="2"/>
    </font>
    <font>
      <sz val="13"/>
      <name val="Arial Tur"/>
      <family val="2"/>
    </font>
    <font>
      <sz val="13"/>
      <color indexed="48"/>
      <name val="Arial Tur"/>
      <family val="2"/>
    </font>
    <font>
      <sz val="11"/>
      <color indexed="53"/>
      <name val="Arial Tur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color indexed="8"/>
      <name val="Arial Tur"/>
      <family val="2"/>
    </font>
    <font>
      <sz val="12"/>
      <color indexed="48"/>
      <name val="Arial Tur"/>
      <family val="2"/>
    </font>
    <font>
      <sz val="10"/>
      <name val="Arial Narrow"/>
      <family val="2"/>
    </font>
    <font>
      <sz val="10"/>
      <color indexed="48"/>
      <name val="Arial"/>
      <family val="0"/>
    </font>
    <font>
      <sz val="12"/>
      <name val="Arial"/>
      <family val="0"/>
    </font>
    <font>
      <b/>
      <i/>
      <sz val="10"/>
      <name val="Arial Tur"/>
      <family val="2"/>
    </font>
    <font>
      <b/>
      <sz val="18"/>
      <name val="Arial Tur"/>
      <family val="2"/>
    </font>
    <font>
      <sz val="16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2"/>
    </font>
    <font>
      <b/>
      <i/>
      <sz val="12"/>
      <color indexed="48"/>
      <name val="Arial Tu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indexed="48"/>
      <name val="MS Sans Serif"/>
      <family val="2"/>
    </font>
    <font>
      <vertAlign val="superscript"/>
      <sz val="12"/>
      <name val="MS Sans Serif"/>
      <family val="2"/>
    </font>
    <font>
      <i/>
      <sz val="12"/>
      <name val="MS Sans Serif"/>
      <family val="2"/>
    </font>
    <font>
      <i/>
      <vertAlign val="superscript"/>
      <sz val="12"/>
      <name val="MS Sans Serif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2"/>
      <color indexed="62"/>
      <name val="Courier New"/>
      <family val="3"/>
    </font>
    <font>
      <b/>
      <sz val="18"/>
      <color indexed="10"/>
      <name val="MS Mincho"/>
      <family val="3"/>
    </font>
    <font>
      <sz val="12"/>
      <color indexed="62"/>
      <name val="Courier New"/>
      <family val="3"/>
    </font>
    <font>
      <b/>
      <sz val="10"/>
      <name val="Book Antiqua"/>
      <family val="1"/>
    </font>
    <font>
      <sz val="11"/>
      <name val="Lucida Sans Unicode"/>
      <family val="2"/>
    </font>
    <font>
      <b/>
      <sz val="11"/>
      <color indexed="62"/>
      <name val="Lucida Sans Unicode"/>
      <family val="2"/>
    </font>
    <font>
      <b/>
      <i/>
      <sz val="11"/>
      <color indexed="54"/>
      <name val="Lucida Sans Unicode"/>
      <family val="2"/>
    </font>
    <font>
      <b/>
      <sz val="11"/>
      <name val="Lucida Sans Unicode"/>
      <family val="2"/>
    </font>
    <font>
      <b/>
      <sz val="11"/>
      <color indexed="17"/>
      <name val="Lucida Sans Unicode"/>
      <family val="2"/>
    </font>
    <font>
      <b/>
      <sz val="11"/>
      <color indexed="18"/>
      <name val="Lucida Sans Unicode"/>
      <family val="2"/>
    </font>
    <font>
      <b/>
      <sz val="11"/>
      <color indexed="60"/>
      <name val="Lucida Sans Unicode"/>
      <family val="2"/>
    </font>
    <font>
      <i/>
      <sz val="11"/>
      <color indexed="54"/>
      <name val="Lucida Sans Unicode"/>
      <family val="2"/>
    </font>
    <font>
      <b/>
      <sz val="11"/>
      <color indexed="48"/>
      <name val="Lucida Sans Unicode"/>
      <family val="2"/>
    </font>
    <font>
      <sz val="11"/>
      <color indexed="17"/>
      <name val="Lucida Sans Unicode"/>
      <family val="2"/>
    </font>
    <font>
      <sz val="11"/>
      <color indexed="60"/>
      <name val="Lucida Sans Unicode"/>
      <family val="2"/>
    </font>
    <font>
      <sz val="11"/>
      <color indexed="48"/>
      <name val="Lucida Sans Unicode"/>
      <family val="2"/>
    </font>
    <font>
      <sz val="11"/>
      <color indexed="10"/>
      <name val="Lucida Sans Unicode"/>
      <family val="2"/>
    </font>
    <font>
      <b/>
      <sz val="11"/>
      <color indexed="10"/>
      <name val="Lucida Sans Unicode"/>
      <family val="2"/>
    </font>
    <font>
      <b/>
      <sz val="11"/>
      <color indexed="16"/>
      <name val="Lucida Sans Unicode"/>
      <family val="2"/>
    </font>
    <font>
      <sz val="11"/>
      <color indexed="16"/>
      <name val="Lucida Sans Unicode"/>
      <family val="2"/>
    </font>
    <font>
      <sz val="11"/>
      <color indexed="8"/>
      <name val="Lucida Sans Unicode"/>
      <family val="2"/>
    </font>
    <font>
      <b/>
      <sz val="11"/>
      <name val="Bookman Old Style"/>
      <family val="1"/>
    </font>
    <font>
      <b/>
      <sz val="11"/>
      <color indexed="16"/>
      <name val="Bookman Old Style"/>
      <family val="1"/>
    </font>
    <font>
      <sz val="11"/>
      <name val="Bookman Old Style"/>
      <family val="1"/>
    </font>
    <font>
      <sz val="11"/>
      <color indexed="48"/>
      <name val="Bookman Old Style"/>
      <family val="1"/>
    </font>
    <font>
      <sz val="11"/>
      <name val="Arial Unicode MS"/>
      <family val="2"/>
    </font>
    <font>
      <sz val="11"/>
      <color indexed="48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sz val="10"/>
      <name val="MS Sans Serif"/>
      <family val="2"/>
    </font>
    <font>
      <b/>
      <sz val="10"/>
      <name val="Times New Roman Tur"/>
      <family val="1"/>
    </font>
    <font>
      <sz val="12"/>
      <color indexed="54"/>
      <name val="Courier New"/>
      <family val="3"/>
    </font>
    <font>
      <sz val="8"/>
      <name val="Courier New"/>
      <family val="3"/>
    </font>
    <font>
      <b/>
      <sz val="18"/>
      <name val="Courier New"/>
      <family val="3"/>
    </font>
    <font>
      <sz val="12"/>
      <color indexed="16"/>
      <name val="Courier New"/>
      <family val="3"/>
    </font>
    <font>
      <b/>
      <sz val="12"/>
      <color indexed="16"/>
      <name val="MS Sans Serif"/>
      <family val="2"/>
    </font>
    <font>
      <sz val="12"/>
      <color indexed="16"/>
      <name val="MS Sans Serif"/>
      <family val="2"/>
    </font>
    <font>
      <sz val="12"/>
      <color indexed="16"/>
      <name val="Arial Tur"/>
      <family val="0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"/>
      <family val="1"/>
    </font>
    <font>
      <b/>
      <sz val="10"/>
      <color indexed="16"/>
      <name val="Lucida Sans Unicode"/>
      <family val="2"/>
    </font>
    <font>
      <b/>
      <sz val="12"/>
      <color indexed="54"/>
      <name val="MS Sans Serif"/>
      <family val="2"/>
    </font>
    <font>
      <sz val="12"/>
      <color indexed="54"/>
      <name val="MS Sans Serif"/>
      <family val="2"/>
    </font>
    <font>
      <b/>
      <sz val="11"/>
      <color indexed="54"/>
      <name val="MS Sans Serif"/>
      <family val="2"/>
    </font>
    <font>
      <b/>
      <sz val="11"/>
      <color indexed="8"/>
      <name val="Lucida Sans Unicode"/>
      <family val="2"/>
    </font>
    <font>
      <b/>
      <sz val="10"/>
      <color indexed="8"/>
      <name val="Lucida Sans Unicod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double"/>
      <right style="double"/>
      <top style="hair"/>
      <bottom style="hair"/>
    </border>
    <border>
      <left style="thin"/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double"/>
      <top style="hair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3" fontId="9" fillId="0" borderId="1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Continuous"/>
    </xf>
    <xf numFmtId="0" fontId="20" fillId="0" borderId="7" xfId="0" applyFont="1" applyFill="1" applyBorder="1" applyAlignment="1">
      <alignment horizontal="centerContinuous"/>
    </xf>
    <xf numFmtId="0" fontId="20" fillId="0" borderId="8" xfId="0" applyFont="1" applyFill="1" applyBorder="1" applyAlignment="1">
      <alignment horizontal="centerContinuous"/>
    </xf>
    <xf numFmtId="0" fontId="2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23" fillId="0" borderId="17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10" fontId="26" fillId="0" borderId="23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3" fontId="26" fillId="0" borderId="23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7" fillId="0" borderId="2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/>
    </xf>
    <xf numFmtId="3" fontId="29" fillId="0" borderId="26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3" fontId="31" fillId="0" borderId="16" xfId="0" applyNumberFormat="1" applyFont="1" applyBorder="1" applyAlignment="1">
      <alignment/>
    </xf>
    <xf numFmtId="10" fontId="32" fillId="0" borderId="18" xfId="0" applyNumberFormat="1" applyFont="1" applyBorder="1" applyAlignment="1">
      <alignment/>
    </xf>
    <xf numFmtId="3" fontId="33" fillId="0" borderId="28" xfId="0" applyNumberFormat="1" applyFont="1" applyFill="1" applyBorder="1" applyAlignment="1">
      <alignment/>
    </xf>
    <xf numFmtId="3" fontId="34" fillId="0" borderId="16" xfId="0" applyNumberFormat="1" applyFont="1" applyFill="1" applyBorder="1" applyAlignment="1">
      <alignment/>
    </xf>
    <xf numFmtId="10" fontId="35" fillId="0" borderId="29" xfId="0" applyNumberFormat="1" applyFont="1" applyFill="1" applyBorder="1" applyAlignment="1">
      <alignment/>
    </xf>
    <xf numFmtId="3" fontId="33" fillId="0" borderId="22" xfId="0" applyNumberFormat="1" applyFont="1" applyFill="1" applyBorder="1" applyAlignment="1">
      <alignment/>
    </xf>
    <xf numFmtId="10" fontId="35" fillId="0" borderId="23" xfId="0" applyNumberFormat="1" applyFont="1" applyFill="1" applyBorder="1" applyAlignment="1">
      <alignment/>
    </xf>
    <xf numFmtId="3" fontId="33" fillId="0" borderId="30" xfId="0" applyNumberFormat="1" applyFont="1" applyFill="1" applyBorder="1" applyAlignment="1">
      <alignment/>
    </xf>
    <xf numFmtId="3" fontId="34" fillId="0" borderId="23" xfId="0" applyNumberFormat="1" applyFont="1" applyFill="1" applyBorder="1" applyAlignment="1">
      <alignment/>
    </xf>
    <xf numFmtId="3" fontId="33" fillId="0" borderId="31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10" fontId="35" fillId="0" borderId="25" xfId="0" applyNumberFormat="1" applyFont="1" applyFill="1" applyBorder="1" applyAlignment="1">
      <alignment/>
    </xf>
    <xf numFmtId="3" fontId="30" fillId="0" borderId="22" xfId="0" applyNumberFormat="1" applyFont="1" applyBorder="1" applyAlignment="1">
      <alignment/>
    </xf>
    <xf numFmtId="0" fontId="28" fillId="0" borderId="32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22" fillId="0" borderId="16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24" fillId="0" borderId="16" xfId="0" applyFont="1" applyFill="1" applyBorder="1" applyAlignment="1" applyProtection="1">
      <alignment horizontal="left"/>
      <protection/>
    </xf>
    <xf numFmtId="10" fontId="35" fillId="0" borderId="18" xfId="0" applyNumberFormat="1" applyFont="1" applyFill="1" applyBorder="1" applyAlignment="1" applyProtection="1">
      <alignment horizontal="left"/>
      <protection/>
    </xf>
    <xf numFmtId="0" fontId="19" fillId="0" borderId="30" xfId="0" applyFont="1" applyFill="1" applyBorder="1" applyAlignment="1" applyProtection="1">
      <alignment horizontal="left"/>
      <protection/>
    </xf>
    <xf numFmtId="0" fontId="24" fillId="0" borderId="23" xfId="0" applyFont="1" applyFill="1" applyBorder="1" applyAlignment="1" applyProtection="1">
      <alignment horizontal="left"/>
      <protection/>
    </xf>
    <xf numFmtId="10" fontId="35" fillId="0" borderId="29" xfId="0" applyNumberFormat="1" applyFont="1" applyFill="1" applyBorder="1" applyAlignment="1" applyProtection="1">
      <alignment horizontal="left"/>
      <protection/>
    </xf>
    <xf numFmtId="0" fontId="19" fillId="0" borderId="22" xfId="0" applyFont="1" applyFill="1" applyBorder="1" applyAlignment="1" applyProtection="1">
      <alignment horizontal="left"/>
      <protection/>
    </xf>
    <xf numFmtId="10" fontId="35" fillId="0" borderId="23" xfId="0" applyNumberFormat="1" applyFont="1" applyFill="1" applyBorder="1" applyAlignment="1" applyProtection="1">
      <alignment horizontal="left"/>
      <protection/>
    </xf>
    <xf numFmtId="0" fontId="23" fillId="0" borderId="23" xfId="0" applyFont="1" applyFill="1" applyBorder="1" applyAlignment="1" applyProtection="1">
      <alignment horizontal="left"/>
      <protection/>
    </xf>
    <xf numFmtId="0" fontId="19" fillId="0" borderId="31" xfId="0" applyFont="1" applyFill="1" applyBorder="1" applyAlignment="1" applyProtection="1">
      <alignment horizontal="left"/>
      <protection/>
    </xf>
    <xf numFmtId="10" fontId="35" fillId="0" borderId="25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3" fontId="38" fillId="0" borderId="33" xfId="0" applyNumberFormat="1" applyFont="1" applyFill="1" applyBorder="1" applyAlignment="1" applyProtection="1">
      <alignment horizontal="right"/>
      <protection/>
    </xf>
    <xf numFmtId="3" fontId="39" fillId="0" borderId="33" xfId="0" applyNumberFormat="1" applyFont="1" applyFill="1" applyBorder="1" applyAlignment="1" applyProtection="1">
      <alignment horizontal="right"/>
      <protection/>
    </xf>
    <xf numFmtId="3" fontId="24" fillId="0" borderId="33" xfId="0" applyNumberFormat="1" applyFont="1" applyFill="1" applyBorder="1" applyAlignment="1" applyProtection="1">
      <alignment horizontal="right"/>
      <protection/>
    </xf>
    <xf numFmtId="10" fontId="35" fillId="0" borderId="4" xfId="0" applyNumberFormat="1" applyFont="1" applyFill="1" applyBorder="1" applyAlignment="1" applyProtection="1">
      <alignment horizontal="right"/>
      <protection/>
    </xf>
    <xf numFmtId="3" fontId="4" fillId="0" borderId="34" xfId="0" applyNumberFormat="1" applyFont="1" applyFill="1" applyBorder="1" applyAlignment="1" applyProtection="1">
      <alignment horizontal="right"/>
      <protection/>
    </xf>
    <xf numFmtId="3" fontId="24" fillId="0" borderId="35" xfId="0" applyNumberFormat="1" applyFont="1" applyFill="1" applyBorder="1" applyAlignment="1" applyProtection="1">
      <alignment horizontal="right"/>
      <protection/>
    </xf>
    <xf numFmtId="10" fontId="35" fillId="0" borderId="36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 horizontal="right"/>
      <protection/>
    </xf>
    <xf numFmtId="10" fontId="35" fillId="0" borderId="35" xfId="0" applyNumberFormat="1" applyFont="1" applyFill="1" applyBorder="1" applyAlignment="1" applyProtection="1">
      <alignment horizontal="right"/>
      <protection/>
    </xf>
    <xf numFmtId="10" fontId="35" fillId="0" borderId="37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1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38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21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7" xfId="0" applyFont="1" applyBorder="1" applyAlignment="1">
      <alignment/>
    </xf>
    <xf numFmtId="3" fontId="47" fillId="0" borderId="0" xfId="0" applyNumberFormat="1" applyFont="1" applyAlignment="1">
      <alignment/>
    </xf>
    <xf numFmtId="3" fontId="47" fillId="0" borderId="1" xfId="0" applyNumberFormat="1" applyFont="1" applyBorder="1" applyAlignment="1">
      <alignment/>
    </xf>
    <xf numFmtId="9" fontId="46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1" fillId="0" borderId="4" xfId="0" applyFont="1" applyFill="1" applyBorder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2" fillId="0" borderId="1" xfId="0" applyNumberFormat="1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Alignment="1" quotePrefix="1">
      <alignment horizontal="right"/>
    </xf>
    <xf numFmtId="0" fontId="53" fillId="0" borderId="0" xfId="0" applyFont="1" applyAlignment="1" quotePrefix="1">
      <alignment horizontal="right"/>
    </xf>
    <xf numFmtId="3" fontId="53" fillId="0" borderId="0" xfId="0" applyNumberFormat="1" applyFont="1" applyAlignment="1">
      <alignment/>
    </xf>
    <xf numFmtId="0" fontId="53" fillId="0" borderId="0" xfId="0" applyFont="1" applyBorder="1" applyAlignment="1" quotePrefix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2" fillId="0" borderId="2" xfId="0" applyFont="1" applyBorder="1" applyAlignment="1">
      <alignment/>
    </xf>
    <xf numFmtId="3" fontId="53" fillId="0" borderId="0" xfId="0" applyNumberFormat="1" applyFont="1" applyAlignment="1">
      <alignment/>
    </xf>
    <xf numFmtId="0" fontId="60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 quotePrefix="1">
      <alignment horizontal="right"/>
    </xf>
    <xf numFmtId="3" fontId="52" fillId="0" borderId="0" xfId="0" applyNumberFormat="1" applyFont="1" applyBorder="1" applyAlignment="1" quotePrefix="1">
      <alignment horizontal="right"/>
    </xf>
    <xf numFmtId="0" fontId="52" fillId="0" borderId="0" xfId="0" applyFont="1" applyBorder="1" applyAlignment="1" quotePrefix="1">
      <alignment horizontal="right"/>
    </xf>
    <xf numFmtId="3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0" fontId="56" fillId="0" borderId="0" xfId="0" applyFont="1" applyFill="1" applyBorder="1" applyAlignment="1">
      <alignment horizontal="center" wrapText="1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vertical="top"/>
    </xf>
    <xf numFmtId="0" fontId="53" fillId="0" borderId="0" xfId="0" applyFont="1" applyFill="1" applyAlignment="1">
      <alignment vertical="top"/>
    </xf>
    <xf numFmtId="0" fontId="52" fillId="0" borderId="0" xfId="0" applyFont="1" applyFill="1" applyBorder="1" applyAlignment="1">
      <alignment horizontal="center" wrapText="1"/>
    </xf>
    <xf numFmtId="0" fontId="55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62" fillId="0" borderId="0" xfId="0" applyFont="1" applyBorder="1" applyAlignment="1">
      <alignment horizontal="center" vertical="center"/>
    </xf>
    <xf numFmtId="0" fontId="52" fillId="2" borderId="0" xfId="0" applyFont="1" applyFill="1" applyAlignment="1">
      <alignment/>
    </xf>
    <xf numFmtId="0" fontId="52" fillId="2" borderId="7" xfId="0" applyFont="1" applyFill="1" applyBorder="1" applyAlignment="1">
      <alignment/>
    </xf>
    <xf numFmtId="0" fontId="52" fillId="2" borderId="7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3" fontId="52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52" fillId="0" borderId="0" xfId="0" applyNumberFormat="1" applyFont="1" applyFill="1" applyAlignment="1">
      <alignment vertical="center"/>
    </xf>
    <xf numFmtId="0" fontId="52" fillId="0" borderId="7" xfId="0" applyFont="1" applyFill="1" applyBorder="1" applyAlignment="1">
      <alignment/>
    </xf>
    <xf numFmtId="0" fontId="53" fillId="0" borderId="7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2" borderId="0" xfId="0" applyFont="1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7" fillId="0" borderId="0" xfId="0" applyFont="1" applyAlignment="1">
      <alignment/>
    </xf>
    <xf numFmtId="3" fontId="52" fillId="2" borderId="1" xfId="0" applyNumberFormat="1" applyFont="1" applyFill="1" applyBorder="1" applyAlignment="1">
      <alignment vertical="center"/>
    </xf>
    <xf numFmtId="0" fontId="67" fillId="0" borderId="0" xfId="0" applyFont="1" applyAlignment="1">
      <alignment horizontal="right"/>
    </xf>
    <xf numFmtId="0" fontId="65" fillId="0" borderId="0" xfId="0" applyFont="1" applyAlignment="1">
      <alignment horizontal="right" vertical="top"/>
    </xf>
    <xf numFmtId="0" fontId="52" fillId="2" borderId="3" xfId="0" applyFont="1" applyFill="1" applyBorder="1" applyAlignment="1">
      <alignment horizontal="center" wrapText="1"/>
    </xf>
    <xf numFmtId="3" fontId="52" fillId="0" borderId="0" xfId="0" applyNumberFormat="1" applyFont="1" applyAlignment="1">
      <alignment/>
    </xf>
    <xf numFmtId="3" fontId="52" fillId="0" borderId="0" xfId="0" applyNumberFormat="1" applyFont="1" applyAlignment="1" quotePrefix="1">
      <alignment horizontal="right"/>
    </xf>
    <xf numFmtId="3" fontId="52" fillId="2" borderId="1" xfId="0" applyNumberFormat="1" applyFont="1" applyFill="1" applyBorder="1" applyAlignment="1">
      <alignment/>
    </xf>
    <xf numFmtId="3" fontId="52" fillId="2" borderId="1" xfId="0" applyNumberFormat="1" applyFont="1" applyFill="1" applyBorder="1" applyAlignment="1" quotePrefix="1">
      <alignment horizontal="right"/>
    </xf>
    <xf numFmtId="0" fontId="52" fillId="3" borderId="0" xfId="0" applyFont="1" applyFill="1" applyAlignment="1">
      <alignment horizontal="center"/>
    </xf>
    <xf numFmtId="0" fontId="52" fillId="3" borderId="3" xfId="0" applyFont="1" applyFill="1" applyBorder="1" applyAlignment="1">
      <alignment horizontal="center" wrapText="1"/>
    </xf>
    <xf numFmtId="0" fontId="52" fillId="3" borderId="3" xfId="0" applyFont="1" applyFill="1" applyBorder="1" applyAlignment="1">
      <alignment horizontal="center"/>
    </xf>
    <xf numFmtId="3" fontId="52" fillId="3" borderId="1" xfId="0" applyNumberFormat="1" applyFont="1" applyFill="1" applyBorder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0" fontId="52" fillId="2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2" fillId="2" borderId="0" xfId="0" applyFont="1" applyFill="1" applyBorder="1" applyAlignment="1">
      <alignment horizontal="center" wrapText="1"/>
    </xf>
    <xf numFmtId="3" fontId="5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/>
    </xf>
    <xf numFmtId="0" fontId="56" fillId="2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4" fillId="3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2" fillId="4" borderId="1" xfId="0" applyNumberFormat="1" applyFont="1" applyFill="1" applyBorder="1" applyAlignment="1">
      <alignment/>
    </xf>
    <xf numFmtId="0" fontId="53" fillId="0" borderId="0" xfId="0" applyFont="1" applyFill="1" applyAlignment="1">
      <alignment vertical="center"/>
    </xf>
    <xf numFmtId="0" fontId="94" fillId="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4" fillId="4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52" fillId="0" borderId="0" xfId="0" applyFont="1" applyAlignment="1">
      <alignment horizontal="right"/>
    </xf>
    <xf numFmtId="3" fontId="53" fillId="0" borderId="0" xfId="0" applyNumberFormat="1" applyFont="1" applyAlignment="1">
      <alignment horizontal="center"/>
    </xf>
    <xf numFmtId="0" fontId="53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3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3" borderId="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3" borderId="3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52" fillId="0" borderId="0" xfId="0" applyNumberFormat="1" applyFont="1" applyFill="1" applyBorder="1" applyAlignment="1">
      <alignment vertical="center"/>
    </xf>
    <xf numFmtId="0" fontId="97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3" fontId="98" fillId="5" borderId="0" xfId="0" applyNumberFormat="1" applyFont="1" applyFill="1" applyBorder="1" applyAlignment="1" quotePrefix="1">
      <alignment horizontal="center" vertical="center"/>
    </xf>
    <xf numFmtId="0" fontId="50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98" fillId="0" borderId="0" xfId="0" applyFont="1" applyBorder="1" applyAlignment="1">
      <alignment horizontal="center" vertical="center"/>
    </xf>
    <xf numFmtId="3" fontId="98" fillId="0" borderId="0" xfId="0" applyNumberFormat="1" applyFont="1" applyFill="1" applyBorder="1" applyAlignment="1" quotePrefix="1">
      <alignment horizontal="center" vertical="center"/>
    </xf>
    <xf numFmtId="0" fontId="6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2" fillId="0" borderId="0" xfId="0" applyFont="1" applyFill="1" applyAlignment="1">
      <alignment horizontal="left"/>
    </xf>
    <xf numFmtId="3" fontId="52" fillId="2" borderId="7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/>
    </xf>
    <xf numFmtId="3" fontId="53" fillId="2" borderId="7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99" fillId="0" borderId="0" xfId="0" applyFont="1" applyBorder="1" applyAlignment="1">
      <alignment/>
    </xf>
    <xf numFmtId="3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Border="1" applyAlignment="1">
      <alignment/>
    </xf>
    <xf numFmtId="3" fontId="100" fillId="2" borderId="39" xfId="0" applyNumberFormat="1" applyFont="1" applyFill="1" applyBorder="1" applyAlignment="1">
      <alignment vertical="center"/>
    </xf>
    <xf numFmtId="3" fontId="52" fillId="2" borderId="1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/>
    </xf>
    <xf numFmtId="0" fontId="105" fillId="0" borderId="0" xfId="0" applyFont="1" applyBorder="1" applyAlignment="1">
      <alignment horizontal="right"/>
    </xf>
    <xf numFmtId="0" fontId="52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67" fillId="0" borderId="40" xfId="0" applyFont="1" applyBorder="1" applyAlignment="1">
      <alignment/>
    </xf>
    <xf numFmtId="3" fontId="52" fillId="0" borderId="40" xfId="0" applyNumberFormat="1" applyFont="1" applyBorder="1" applyAlignment="1">
      <alignment/>
    </xf>
    <xf numFmtId="0" fontId="96" fillId="0" borderId="40" xfId="0" applyFont="1" applyBorder="1" applyAlignment="1">
      <alignment/>
    </xf>
    <xf numFmtId="0" fontId="51" fillId="0" borderId="40" xfId="0" applyFont="1" applyBorder="1" applyAlignment="1">
      <alignment/>
    </xf>
    <xf numFmtId="0" fontId="67" fillId="0" borderId="40" xfId="0" applyFont="1" applyBorder="1" applyAlignment="1">
      <alignment horizontal="right"/>
    </xf>
    <xf numFmtId="0" fontId="52" fillId="0" borderId="0" xfId="0" applyFont="1" applyBorder="1" applyAlignment="1">
      <alignment vertical="center"/>
    </xf>
    <xf numFmtId="3" fontId="104" fillId="0" borderId="0" xfId="0" applyNumberFormat="1" applyFont="1" applyBorder="1" applyAlignment="1">
      <alignment horizontal="right"/>
    </xf>
    <xf numFmtId="0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horizontal="center"/>
    </xf>
    <xf numFmtId="0" fontId="107" fillId="2" borderId="41" xfId="0" applyFont="1" applyFill="1" applyBorder="1" applyAlignment="1">
      <alignment horizontal="center" vertical="center"/>
    </xf>
    <xf numFmtId="0" fontId="106" fillId="2" borderId="42" xfId="0" applyFont="1" applyFill="1" applyBorder="1" applyAlignment="1">
      <alignment horizontal="center" vertical="center"/>
    </xf>
    <xf numFmtId="0" fontId="108" fillId="0" borderId="0" xfId="0" applyNumberFormat="1" applyFont="1" applyFill="1" applyBorder="1" applyAlignment="1">
      <alignment/>
    </xf>
    <xf numFmtId="0" fontId="106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wrapText="1"/>
    </xf>
    <xf numFmtId="0" fontId="43" fillId="0" borderId="0" xfId="0" applyFont="1" applyBorder="1" applyAlignment="1">
      <alignment/>
    </xf>
    <xf numFmtId="0" fontId="56" fillId="2" borderId="43" xfId="0" applyFont="1" applyFill="1" applyBorder="1" applyAlignment="1">
      <alignment horizontal="center" vertical="center"/>
    </xf>
    <xf numFmtId="0" fontId="56" fillId="2" borderId="44" xfId="0" applyFont="1" applyFill="1" applyBorder="1" applyAlignment="1">
      <alignment horizontal="center" vertical="center"/>
    </xf>
    <xf numFmtId="0" fontId="101" fillId="0" borderId="0" xfId="0" applyFont="1" applyBorder="1" applyAlignment="1">
      <alignment/>
    </xf>
    <xf numFmtId="3" fontId="100" fillId="0" borderId="0" xfId="0" applyNumberFormat="1" applyFont="1" applyBorder="1" applyAlignment="1">
      <alignment/>
    </xf>
    <xf numFmtId="3" fontId="100" fillId="0" borderId="45" xfId="0" applyNumberFormat="1" applyFont="1" applyBorder="1" applyAlignment="1">
      <alignment/>
    </xf>
    <xf numFmtId="3" fontId="100" fillId="0" borderId="45" xfId="0" applyNumberFormat="1" applyFont="1" applyBorder="1" applyAlignment="1" quotePrefix="1">
      <alignment horizontal="right"/>
    </xf>
    <xf numFmtId="3" fontId="52" fillId="0" borderId="46" xfId="0" applyNumberFormat="1" applyFont="1" applyBorder="1" applyAlignment="1">
      <alignment/>
    </xf>
    <xf numFmtId="3" fontId="52" fillId="0" borderId="46" xfId="0" applyNumberFormat="1" applyFont="1" applyBorder="1" applyAlignment="1" quotePrefix="1">
      <alignment horizontal="right"/>
    </xf>
    <xf numFmtId="3" fontId="103" fillId="0" borderId="45" xfId="0" applyNumberFormat="1" applyFont="1" applyBorder="1" applyAlignment="1" quotePrefix="1">
      <alignment horizontal="right"/>
    </xf>
    <xf numFmtId="3" fontId="104" fillId="0" borderId="46" xfId="0" applyNumberFormat="1" applyFont="1" applyBorder="1" applyAlignment="1" quotePrefix="1">
      <alignment horizontal="right"/>
    </xf>
    <xf numFmtId="3" fontId="103" fillId="0" borderId="45" xfId="0" applyNumberFormat="1" applyFont="1" applyBorder="1" applyAlignment="1">
      <alignment horizontal="right"/>
    </xf>
    <xf numFmtId="3" fontId="104" fillId="0" borderId="46" xfId="0" applyNumberFormat="1" applyFont="1" applyBorder="1" applyAlignment="1">
      <alignment horizontal="right"/>
    </xf>
    <xf numFmtId="3" fontId="52" fillId="0" borderId="46" xfId="0" applyNumberFormat="1" applyFont="1" applyBorder="1" applyAlignment="1">
      <alignment horizontal="right"/>
    </xf>
    <xf numFmtId="0" fontId="111" fillId="0" borderId="0" xfId="0" applyFont="1" applyAlignment="1">
      <alignment/>
    </xf>
    <xf numFmtId="3" fontId="110" fillId="2" borderId="39" xfId="0" applyNumberFormat="1" applyFont="1" applyFill="1" applyBorder="1" applyAlignment="1">
      <alignment vertical="center"/>
    </xf>
    <xf numFmtId="3" fontId="110" fillId="0" borderId="0" xfId="0" applyNumberFormat="1" applyFont="1" applyAlignment="1">
      <alignment/>
    </xf>
    <xf numFmtId="0" fontId="112" fillId="2" borderId="47" xfId="0" applyFont="1" applyFill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vertical="center"/>
    </xf>
    <xf numFmtId="0" fontId="52" fillId="3" borderId="3" xfId="0" applyFont="1" applyFill="1" applyBorder="1" applyAlignment="1">
      <alignment vertical="center"/>
    </xf>
    <xf numFmtId="3" fontId="110" fillId="0" borderId="45" xfId="0" applyNumberFormat="1" applyFont="1" applyBorder="1" applyAlignment="1">
      <alignment/>
    </xf>
    <xf numFmtId="0" fontId="52" fillId="0" borderId="48" xfId="0" applyFont="1" applyBorder="1" applyAlignment="1">
      <alignment/>
    </xf>
    <xf numFmtId="0" fontId="52" fillId="0" borderId="18" xfId="0" applyFont="1" applyBorder="1" applyAlignment="1">
      <alignment/>
    </xf>
    <xf numFmtId="0" fontId="66" fillId="6" borderId="0" xfId="0" applyFont="1" applyFill="1" applyAlignment="1">
      <alignment horizontal="center" vertical="center"/>
    </xf>
    <xf numFmtId="0" fontId="56" fillId="2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44" fillId="2" borderId="0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vertical="center"/>
    </xf>
    <xf numFmtId="0" fontId="66" fillId="4" borderId="0" xfId="0" applyFont="1" applyFill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94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 wrapText="1"/>
    </xf>
    <xf numFmtId="0" fontId="13" fillId="4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vertical="center"/>
    </xf>
    <xf numFmtId="0" fontId="53" fillId="2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top" wrapText="1"/>
    </xf>
    <xf numFmtId="0" fontId="53" fillId="2" borderId="3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06" fillId="2" borderId="0" xfId="0" applyFont="1" applyFill="1" applyBorder="1" applyAlignment="1">
      <alignment horizontal="center" vertical="center" wrapText="1"/>
    </xf>
    <xf numFmtId="0" fontId="106" fillId="2" borderId="0" xfId="0" applyFont="1" applyFill="1" applyBorder="1" applyAlignment="1">
      <alignment horizontal="center"/>
    </xf>
    <xf numFmtId="0" fontId="106" fillId="2" borderId="7" xfId="0" applyFont="1" applyFill="1" applyBorder="1" applyAlignment="1">
      <alignment horizontal="center" vertical="center" wrapText="1"/>
    </xf>
    <xf numFmtId="0" fontId="106" fillId="2" borderId="0" xfId="0" applyFont="1" applyFill="1" applyBorder="1" applyAlignment="1">
      <alignment horizontal="center" vertical="center"/>
    </xf>
    <xf numFmtId="0" fontId="44" fillId="2" borderId="4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9" fillId="0" borderId="0" xfId="0" applyFont="1" applyFill="1" applyAlignment="1">
      <alignment vertical="center"/>
    </xf>
    <xf numFmtId="172" fontId="71" fillId="0" borderId="0" xfId="0" applyNumberFormat="1" applyFont="1" applyBorder="1" applyAlignment="1">
      <alignment horizontal="left" vertical="center"/>
    </xf>
    <xf numFmtId="172" fontId="72" fillId="0" borderId="0" xfId="0" applyNumberFormat="1" applyFont="1" applyBorder="1" applyAlignment="1">
      <alignment horizontal="left" vertical="center"/>
    </xf>
    <xf numFmtId="172" fontId="73" fillId="0" borderId="0" xfId="0" applyNumberFormat="1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172" fontId="75" fillId="0" borderId="0" xfId="0" applyNumberFormat="1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3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3" fontId="76" fillId="0" borderId="0" xfId="0" applyNumberFormat="1" applyFont="1" applyBorder="1" applyAlignment="1">
      <alignment horizontal="right" vertical="center"/>
    </xf>
    <xf numFmtId="0" fontId="69" fillId="0" borderId="0" xfId="0" applyFont="1" applyFill="1" applyBorder="1" applyAlignment="1">
      <alignment vertical="center"/>
    </xf>
    <xf numFmtId="172" fontId="77" fillId="0" borderId="54" xfId="0" applyNumberFormat="1" applyFont="1" applyBorder="1" applyAlignment="1">
      <alignment horizontal="center" vertical="center"/>
    </xf>
    <xf numFmtId="172" fontId="77" fillId="0" borderId="55" xfId="0" applyNumberFormat="1" applyFont="1" applyBorder="1" applyAlignment="1">
      <alignment horizontal="center" vertical="center"/>
    </xf>
    <xf numFmtId="172" fontId="77" fillId="0" borderId="56" xfId="0" applyNumberFormat="1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3" fillId="0" borderId="55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3" fontId="72" fillId="0" borderId="57" xfId="0" applyNumberFormat="1" applyFont="1" applyBorder="1" applyAlignment="1">
      <alignment horizontal="center" vertical="center"/>
    </xf>
    <xf numFmtId="0" fontId="72" fillId="0" borderId="58" xfId="0" applyFont="1" applyBorder="1" applyAlignment="1">
      <alignment horizontal="center" vertical="center"/>
    </xf>
    <xf numFmtId="3" fontId="72" fillId="0" borderId="54" xfId="0" applyNumberFormat="1" applyFont="1" applyBorder="1" applyAlignment="1">
      <alignment horizontal="center" vertical="center"/>
    </xf>
    <xf numFmtId="3" fontId="72" fillId="0" borderId="55" xfId="0" applyNumberFormat="1" applyFont="1" applyBorder="1" applyAlignment="1">
      <alignment horizontal="center" vertical="center"/>
    </xf>
    <xf numFmtId="3" fontId="72" fillId="0" borderId="56" xfId="0" applyNumberFormat="1" applyFont="1" applyBorder="1" applyAlignment="1">
      <alignment horizontal="center" vertical="center"/>
    </xf>
    <xf numFmtId="3" fontId="72" fillId="0" borderId="56" xfId="0" applyNumberFormat="1" applyFont="1" applyBorder="1" applyAlignment="1">
      <alignment horizontal="center" vertical="center"/>
    </xf>
    <xf numFmtId="172" fontId="77" fillId="0" borderId="59" xfId="0" applyNumberFormat="1" applyFont="1" applyBorder="1" applyAlignment="1">
      <alignment horizontal="center" vertical="center"/>
    </xf>
    <xf numFmtId="172" fontId="77" fillId="0" borderId="7" xfId="0" applyNumberFormat="1" applyFont="1" applyBorder="1" applyAlignment="1">
      <alignment horizontal="center" vertical="center"/>
    </xf>
    <xf numFmtId="172" fontId="77" fillId="0" borderId="60" xfId="0" applyNumberFormat="1" applyFont="1" applyBorder="1" applyAlignment="1">
      <alignment horizontal="center" vertical="center"/>
    </xf>
    <xf numFmtId="172" fontId="73" fillId="0" borderId="59" xfId="0" applyNumberFormat="1" applyFont="1" applyBorder="1" applyAlignment="1">
      <alignment horizontal="center" vertical="center"/>
    </xf>
    <xf numFmtId="172" fontId="73" fillId="0" borderId="7" xfId="0" applyNumberFormat="1" applyFont="1" applyBorder="1" applyAlignment="1">
      <alignment horizontal="center" vertical="center"/>
    </xf>
    <xf numFmtId="172" fontId="73" fillId="0" borderId="60" xfId="0" applyNumberFormat="1" applyFont="1" applyBorder="1" applyAlignment="1">
      <alignment horizontal="center" vertical="center"/>
    </xf>
    <xf numFmtId="0" fontId="74" fillId="0" borderId="7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75" fillId="0" borderId="7" xfId="0" applyFont="1" applyBorder="1" applyAlignment="1">
      <alignment horizontal="center" vertical="center"/>
    </xf>
    <xf numFmtId="0" fontId="75" fillId="0" borderId="60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3" fontId="72" fillId="0" borderId="59" xfId="0" applyNumberFormat="1" applyFont="1" applyBorder="1" applyAlignment="1">
      <alignment horizontal="center" vertical="center"/>
    </xf>
    <xf numFmtId="3" fontId="72" fillId="0" borderId="7" xfId="0" applyNumberFormat="1" applyFont="1" applyBorder="1" applyAlignment="1">
      <alignment horizontal="center" vertical="center"/>
    </xf>
    <xf numFmtId="3" fontId="72" fillId="0" borderId="60" xfId="0" applyNumberFormat="1" applyFont="1" applyBorder="1" applyAlignment="1">
      <alignment horizontal="center" vertical="center"/>
    </xf>
    <xf numFmtId="3" fontId="72" fillId="0" borderId="60" xfId="0" applyNumberFormat="1" applyFont="1" applyBorder="1" applyAlignment="1">
      <alignment horizontal="center" vertical="center"/>
    </xf>
    <xf numFmtId="172" fontId="69" fillId="0" borderId="55" xfId="0" applyNumberFormat="1" applyFont="1" applyBorder="1" applyAlignment="1">
      <alignment vertical="center"/>
    </xf>
    <xf numFmtId="172" fontId="78" fillId="0" borderId="55" xfId="0" applyNumberFormat="1" applyFont="1" applyBorder="1" applyAlignment="1">
      <alignment vertical="center"/>
    </xf>
    <xf numFmtId="0" fontId="78" fillId="0" borderId="55" xfId="0" applyFont="1" applyBorder="1" applyAlignment="1">
      <alignment vertical="center"/>
    </xf>
    <xf numFmtId="0" fontId="74" fillId="0" borderId="55" xfId="0" applyFont="1" applyBorder="1" applyAlignment="1">
      <alignment vertical="center"/>
    </xf>
    <xf numFmtId="172" fontId="79" fillId="0" borderId="55" xfId="0" applyNumberFormat="1" applyFont="1" applyBorder="1" applyAlignment="1">
      <alignment vertical="center"/>
    </xf>
    <xf numFmtId="0" fontId="79" fillId="0" borderId="55" xfId="0" applyFont="1" applyBorder="1" applyAlignment="1">
      <alignment vertical="center"/>
    </xf>
    <xf numFmtId="0" fontId="69" fillId="0" borderId="55" xfId="0" applyFont="1" applyBorder="1" applyAlignment="1">
      <alignment vertical="center"/>
    </xf>
    <xf numFmtId="3" fontId="69" fillId="0" borderId="55" xfId="0" applyNumberFormat="1" applyFont="1" applyBorder="1" applyAlignment="1">
      <alignment vertical="center"/>
    </xf>
    <xf numFmtId="172" fontId="72" fillId="2" borderId="7" xfId="0" applyNumberFormat="1" applyFont="1" applyFill="1" applyBorder="1" applyAlignment="1">
      <alignment horizontal="left" vertical="center"/>
    </xf>
    <xf numFmtId="172" fontId="73" fillId="2" borderId="7" xfId="0" applyNumberFormat="1" applyFont="1" applyFill="1" applyBorder="1" applyAlignment="1">
      <alignment horizontal="left" vertical="center"/>
    </xf>
    <xf numFmtId="0" fontId="73" fillId="2" borderId="7" xfId="0" applyFont="1" applyFill="1" applyBorder="1" applyAlignment="1">
      <alignment horizontal="left" vertical="center"/>
    </xf>
    <xf numFmtId="0" fontId="72" fillId="2" borderId="7" xfId="0" applyFont="1" applyFill="1" applyBorder="1" applyAlignment="1">
      <alignment horizontal="center" vertical="center"/>
    </xf>
    <xf numFmtId="172" fontId="72" fillId="2" borderId="7" xfId="0" applyNumberFormat="1" applyFont="1" applyFill="1" applyBorder="1" applyAlignment="1">
      <alignment horizontal="center" vertical="center"/>
    </xf>
    <xf numFmtId="0" fontId="74" fillId="2" borderId="7" xfId="0" applyFont="1" applyFill="1" applyBorder="1" applyAlignment="1">
      <alignment horizontal="left" vertical="center"/>
    </xf>
    <xf numFmtId="172" fontId="75" fillId="2" borderId="7" xfId="0" applyNumberFormat="1" applyFont="1" applyFill="1" applyBorder="1" applyAlignment="1">
      <alignment horizontal="left" vertical="center"/>
    </xf>
    <xf numFmtId="0" fontId="75" fillId="2" borderId="7" xfId="0" applyFont="1" applyFill="1" applyBorder="1" applyAlignment="1">
      <alignment horizontal="left" vertical="center"/>
    </xf>
    <xf numFmtId="0" fontId="69" fillId="2" borderId="7" xfId="0" applyFont="1" applyFill="1" applyBorder="1" applyAlignment="1">
      <alignment vertical="center"/>
    </xf>
    <xf numFmtId="3" fontId="69" fillId="2" borderId="7" xfId="0" applyNumberFormat="1" applyFont="1" applyFill="1" applyBorder="1" applyAlignment="1">
      <alignment horizontal="center" vertical="center"/>
    </xf>
    <xf numFmtId="3" fontId="72" fillId="2" borderId="7" xfId="0" applyNumberFormat="1" applyFont="1" applyFill="1" applyBorder="1" applyAlignment="1">
      <alignment vertical="center"/>
    </xf>
    <xf numFmtId="172" fontId="69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3" fontId="69" fillId="0" borderId="55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right" vertical="center"/>
    </xf>
    <xf numFmtId="172" fontId="80" fillId="0" borderId="0" xfId="0" applyNumberFormat="1" applyFont="1" applyBorder="1" applyAlignment="1">
      <alignment horizontal="center" vertical="center"/>
    </xf>
    <xf numFmtId="172" fontId="80" fillId="0" borderId="0" xfId="0" applyNumberFormat="1" applyFont="1" applyBorder="1" applyAlignment="1" quotePrefix="1">
      <alignment horizontal="center" vertical="center"/>
    </xf>
    <xf numFmtId="172" fontId="78" fillId="0" borderId="0" xfId="0" applyNumberFormat="1" applyFont="1" applyBorder="1" applyAlignment="1" quotePrefix="1">
      <alignment horizontal="center" vertical="center"/>
    </xf>
    <xf numFmtId="0" fontId="78" fillId="0" borderId="0" xfId="0" applyFont="1" applyBorder="1" applyAlignment="1">
      <alignment horizontal="center" vertical="center"/>
    </xf>
    <xf numFmtId="172" fontId="78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172" fontId="79" fillId="0" borderId="0" xfId="0" applyNumberFormat="1" applyFont="1" applyBorder="1" applyAlignment="1" quotePrefix="1">
      <alignment horizontal="center" vertical="center"/>
    </xf>
    <xf numFmtId="0" fontId="79" fillId="0" borderId="0" xfId="0" applyFont="1" applyBorder="1" applyAlignment="1">
      <alignment horizontal="center" vertical="center"/>
    </xf>
    <xf numFmtId="3" fontId="80" fillId="0" borderId="0" xfId="0" applyNumberFormat="1" applyFont="1" applyBorder="1" applyAlignment="1">
      <alignment vertical="center"/>
    </xf>
    <xf numFmtId="0" fontId="91" fillId="0" borderId="18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3" fontId="80" fillId="0" borderId="18" xfId="0" applyNumberFormat="1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3" fontId="80" fillId="0" borderId="40" xfId="0" applyNumberFormat="1" applyFont="1" applyBorder="1" applyAlignment="1">
      <alignment vertical="center"/>
    </xf>
    <xf numFmtId="172" fontId="69" fillId="0" borderId="0" xfId="0" applyNumberFormat="1" applyFont="1" applyBorder="1" applyAlignment="1">
      <alignment horizontal="center" vertical="center"/>
    </xf>
    <xf numFmtId="172" fontId="69" fillId="0" borderId="0" xfId="0" applyNumberFormat="1" applyFont="1" applyBorder="1" applyAlignment="1" quotePrefix="1">
      <alignment horizontal="center" vertical="center"/>
    </xf>
    <xf numFmtId="0" fontId="78" fillId="0" borderId="0" xfId="0" applyFont="1" applyBorder="1" applyAlignment="1" quotePrefix="1">
      <alignment horizontal="center" vertical="center"/>
    </xf>
    <xf numFmtId="0" fontId="74" fillId="0" borderId="0" xfId="0" applyFont="1" applyBorder="1" applyAlignment="1" quotePrefix="1">
      <alignment horizontal="center" vertical="center"/>
    </xf>
    <xf numFmtId="3" fontId="7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3" fontId="69" fillId="0" borderId="49" xfId="0" applyNumberFormat="1" applyFont="1" applyBorder="1" applyAlignment="1">
      <alignment vertical="center"/>
    </xf>
    <xf numFmtId="3" fontId="72" fillId="0" borderId="49" xfId="0" applyNumberFormat="1" applyFont="1" applyBorder="1" applyAlignment="1">
      <alignment vertical="center"/>
    </xf>
    <xf numFmtId="0" fontId="92" fillId="0" borderId="18" xfId="0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3" fontId="81" fillId="0" borderId="0" xfId="0" applyNumberFormat="1" applyFont="1" applyBorder="1" applyAlignment="1">
      <alignment vertical="center"/>
    </xf>
    <xf numFmtId="0" fontId="92" fillId="0" borderId="4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172" fontId="69" fillId="0" borderId="7" xfId="0" applyNumberFormat="1" applyFont="1" applyBorder="1" applyAlignment="1">
      <alignment horizontal="center" vertical="center"/>
    </xf>
    <xf numFmtId="172" fontId="78" fillId="0" borderId="7" xfId="0" applyNumberFormat="1" applyFont="1" applyBorder="1" applyAlignment="1">
      <alignment horizontal="center" vertical="center"/>
    </xf>
    <xf numFmtId="0" fontId="78" fillId="0" borderId="7" xfId="0" applyFont="1" applyBorder="1" applyAlignment="1">
      <alignment horizontal="center" vertical="center"/>
    </xf>
    <xf numFmtId="172" fontId="79" fillId="0" borderId="7" xfId="0" applyNumberFormat="1" applyFont="1" applyBorder="1" applyAlignment="1">
      <alignment horizontal="center" vertical="center"/>
    </xf>
    <xf numFmtId="0" fontId="79" fillId="0" borderId="7" xfId="0" applyFont="1" applyBorder="1" applyAlignment="1">
      <alignment horizontal="center" vertical="center"/>
    </xf>
    <xf numFmtId="3" fontId="69" fillId="0" borderId="7" xfId="0" applyNumberFormat="1" applyFont="1" applyBorder="1" applyAlignment="1">
      <alignment vertical="center"/>
    </xf>
    <xf numFmtId="0" fontId="92" fillId="0" borderId="7" xfId="0" applyFont="1" applyBorder="1" applyAlignment="1">
      <alignment horizontal="center" vertical="center"/>
    </xf>
    <xf numFmtId="0" fontId="81" fillId="0" borderId="7" xfId="0" applyFont="1" applyBorder="1" applyAlignment="1">
      <alignment vertical="center"/>
    </xf>
    <xf numFmtId="3" fontId="81" fillId="0" borderId="7" xfId="0" applyNumberFormat="1" applyFont="1" applyBorder="1" applyAlignment="1">
      <alignment vertical="center"/>
    </xf>
    <xf numFmtId="3" fontId="72" fillId="0" borderId="7" xfId="0" applyNumberFormat="1" applyFont="1" applyBorder="1" applyAlignment="1">
      <alignment vertical="center"/>
    </xf>
    <xf numFmtId="3" fontId="81" fillId="0" borderId="62" xfId="0" applyNumberFormat="1" applyFont="1" applyBorder="1" applyAlignment="1">
      <alignment vertical="center"/>
    </xf>
    <xf numFmtId="0" fontId="69" fillId="0" borderId="0" xfId="0" applyFont="1" applyAlignment="1" quotePrefix="1">
      <alignment horizontal="right" vertical="center"/>
    </xf>
    <xf numFmtId="0" fontId="79" fillId="0" borderId="0" xfId="0" applyFont="1" applyBorder="1" applyAlignment="1" quotePrefix="1">
      <alignment horizontal="center" vertical="center"/>
    </xf>
    <xf numFmtId="0" fontId="72" fillId="0" borderId="7" xfId="0" applyFont="1" applyBorder="1" applyAlignment="1">
      <alignment vertical="center"/>
    </xf>
    <xf numFmtId="0" fontId="72" fillId="0" borderId="49" xfId="0" applyFont="1" applyBorder="1" applyAlignment="1">
      <alignment vertical="center"/>
    </xf>
    <xf numFmtId="0" fontId="90" fillId="0" borderId="7" xfId="0" applyFont="1" applyBorder="1" applyAlignment="1">
      <alignment horizontal="center" vertical="center"/>
    </xf>
    <xf numFmtId="0" fontId="69" fillId="0" borderId="7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3" fontId="80" fillId="0" borderId="0" xfId="0" applyNumberFormat="1" applyFont="1" applyBorder="1" applyAlignment="1" quotePrefix="1">
      <alignment horizontal="right" vertical="center"/>
    </xf>
    <xf numFmtId="3" fontId="72" fillId="0" borderId="49" xfId="0" applyNumberFormat="1" applyFont="1" applyBorder="1" applyAlignment="1" quotePrefix="1">
      <alignment horizontal="right" vertical="center"/>
    </xf>
    <xf numFmtId="3" fontId="83" fillId="0" borderId="0" xfId="0" applyNumberFormat="1" applyFont="1" applyBorder="1" applyAlignment="1">
      <alignment vertical="center"/>
    </xf>
    <xf numFmtId="0" fontId="83" fillId="3" borderId="0" xfId="0" applyFont="1" applyFill="1" applyBorder="1" applyAlignment="1">
      <alignment vertical="center"/>
    </xf>
    <xf numFmtId="3" fontId="83" fillId="3" borderId="0" xfId="0" applyNumberFormat="1" applyFont="1" applyFill="1" applyBorder="1" applyAlignment="1">
      <alignment vertical="center"/>
    </xf>
    <xf numFmtId="0" fontId="69" fillId="3" borderId="0" xfId="0" applyFont="1" applyFill="1" applyBorder="1" applyAlignment="1">
      <alignment vertical="center"/>
    </xf>
    <xf numFmtId="3" fontId="83" fillId="0" borderId="0" xfId="0" applyNumberFormat="1" applyFont="1" applyFill="1" applyBorder="1" applyAlignment="1">
      <alignment vertical="center"/>
    </xf>
    <xf numFmtId="3" fontId="109" fillId="3" borderId="1" xfId="0" applyNumberFormat="1" applyFont="1" applyFill="1" applyBorder="1" applyAlignment="1">
      <alignment vertical="center"/>
    </xf>
    <xf numFmtId="3" fontId="83" fillId="3" borderId="1" xfId="0" applyNumberFormat="1" applyFont="1" applyFill="1" applyBorder="1" applyAlignment="1">
      <alignment vertical="center"/>
    </xf>
    <xf numFmtId="3" fontId="83" fillId="0" borderId="7" xfId="0" applyNumberFormat="1" applyFont="1" applyBorder="1" applyAlignment="1">
      <alignment vertical="center"/>
    </xf>
    <xf numFmtId="0" fontId="87" fillId="0" borderId="7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6" fillId="2" borderId="7" xfId="0" applyFont="1" applyFill="1" applyBorder="1" applyAlignment="1">
      <alignment horizontal="left" vertical="center"/>
    </xf>
    <xf numFmtId="0" fontId="72" fillId="2" borderId="7" xfId="0" applyFont="1" applyFill="1" applyBorder="1" applyAlignment="1">
      <alignment horizontal="left" vertical="center"/>
    </xf>
    <xf numFmtId="3" fontId="69" fillId="2" borderId="7" xfId="0" applyNumberFormat="1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9" fillId="0" borderId="18" xfId="0" applyFont="1" applyBorder="1" applyAlignment="1">
      <alignment horizontal="center" vertical="center"/>
    </xf>
    <xf numFmtId="172" fontId="69" fillId="0" borderId="0" xfId="0" applyNumberFormat="1" applyFont="1" applyBorder="1" applyAlignment="1">
      <alignment horizontal="right" vertical="center"/>
    </xf>
    <xf numFmtId="172" fontId="78" fillId="0" borderId="0" xfId="0" applyNumberFormat="1" applyFont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172" fontId="79" fillId="0" borderId="0" xfId="0" applyNumberFormat="1" applyFont="1" applyBorder="1" applyAlignment="1">
      <alignment horizontal="right" vertical="center"/>
    </xf>
    <xf numFmtId="0" fontId="79" fillId="0" borderId="0" xfId="0" applyFont="1" applyBorder="1" applyAlignment="1">
      <alignment horizontal="right" vertical="center"/>
    </xf>
    <xf numFmtId="172" fontId="69" fillId="0" borderId="49" xfId="0" applyNumberFormat="1" applyFont="1" applyBorder="1" applyAlignment="1">
      <alignment vertical="center"/>
    </xf>
    <xf numFmtId="172" fontId="78" fillId="0" borderId="49" xfId="0" applyNumberFormat="1" applyFont="1" applyBorder="1" applyAlignment="1">
      <alignment vertical="center"/>
    </xf>
    <xf numFmtId="0" fontId="78" fillId="0" borderId="49" xfId="0" applyFont="1" applyBorder="1" applyAlignment="1">
      <alignment vertical="center"/>
    </xf>
    <xf numFmtId="0" fontId="74" fillId="0" borderId="49" xfId="0" applyFont="1" applyBorder="1" applyAlignment="1">
      <alignment vertical="center"/>
    </xf>
    <xf numFmtId="172" fontId="79" fillId="0" borderId="49" xfId="0" applyNumberFormat="1" applyFont="1" applyBorder="1" applyAlignment="1">
      <alignment vertical="center"/>
    </xf>
    <xf numFmtId="0" fontId="79" fillId="0" borderId="49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3" borderId="0" xfId="0" applyFont="1" applyFill="1" applyBorder="1" applyAlignment="1">
      <alignment vertical="center"/>
    </xf>
    <xf numFmtId="172" fontId="69" fillId="0" borderId="7" xfId="0" applyNumberFormat="1" applyFont="1" applyBorder="1" applyAlignment="1">
      <alignment vertical="center"/>
    </xf>
    <xf numFmtId="172" fontId="78" fillId="0" borderId="7" xfId="0" applyNumberFormat="1" applyFont="1" applyBorder="1" applyAlignment="1">
      <alignment vertical="center"/>
    </xf>
    <xf numFmtId="0" fontId="78" fillId="0" borderId="7" xfId="0" applyFont="1" applyBorder="1" applyAlignment="1">
      <alignment vertical="center"/>
    </xf>
    <xf numFmtId="0" fontId="74" fillId="0" borderId="7" xfId="0" applyFont="1" applyBorder="1" applyAlignment="1">
      <alignment vertical="center"/>
    </xf>
    <xf numFmtId="172" fontId="79" fillId="0" borderId="7" xfId="0" applyNumberFormat="1" applyFont="1" applyBorder="1" applyAlignment="1">
      <alignment vertical="center"/>
    </xf>
    <xf numFmtId="0" fontId="79" fillId="0" borderId="7" xfId="0" applyFont="1" applyBorder="1" applyAlignment="1">
      <alignment vertical="center"/>
    </xf>
    <xf numFmtId="0" fontId="88" fillId="0" borderId="7" xfId="0" applyFont="1" applyBorder="1" applyAlignment="1">
      <alignment vertical="center"/>
    </xf>
    <xf numFmtId="3" fontId="69" fillId="2" borderId="0" xfId="0" applyNumberFormat="1" applyFont="1" applyFill="1" applyBorder="1" applyAlignment="1">
      <alignment vertical="center"/>
    </xf>
    <xf numFmtId="0" fontId="80" fillId="0" borderId="1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172" fontId="73" fillId="2" borderId="7" xfId="0" applyNumberFormat="1" applyFont="1" applyFill="1" applyBorder="1" applyAlignment="1">
      <alignment horizontal="center" vertical="center"/>
    </xf>
    <xf numFmtId="0" fontId="73" fillId="2" borderId="7" xfId="0" applyFont="1" applyFill="1" applyBorder="1" applyAlignment="1">
      <alignment horizontal="center" vertical="center"/>
    </xf>
    <xf numFmtId="0" fontId="74" fillId="2" borderId="7" xfId="0" applyFont="1" applyFill="1" applyBorder="1" applyAlignment="1">
      <alignment horizontal="center" vertical="center"/>
    </xf>
    <xf numFmtId="172" fontId="75" fillId="2" borderId="7" xfId="0" applyNumberFormat="1" applyFont="1" applyFill="1" applyBorder="1" applyAlignment="1">
      <alignment horizontal="center" vertical="center"/>
    </xf>
    <xf numFmtId="0" fontId="75" fillId="2" borderId="7" xfId="0" applyFont="1" applyFill="1" applyBorder="1" applyAlignment="1">
      <alignment horizontal="center" vertical="center"/>
    </xf>
    <xf numFmtId="0" fontId="88" fillId="2" borderId="7" xfId="0" applyFont="1" applyFill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172" fontId="69" fillId="0" borderId="49" xfId="0" applyNumberFormat="1" applyFont="1" applyBorder="1" applyAlignment="1">
      <alignment horizontal="center" vertical="center"/>
    </xf>
    <xf numFmtId="172" fontId="78" fillId="0" borderId="49" xfId="0" applyNumberFormat="1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172" fontId="79" fillId="0" borderId="49" xfId="0" applyNumberFormat="1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172" fontId="69" fillId="0" borderId="0" xfId="0" applyNumberFormat="1" applyFont="1" applyFill="1" applyBorder="1" applyAlignment="1">
      <alignment horizontal="center" vertical="center"/>
    </xf>
    <xf numFmtId="172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172" fontId="79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vertical="center"/>
    </xf>
    <xf numFmtId="0" fontId="72" fillId="0" borderId="49" xfId="0" applyFont="1" applyFill="1" applyBorder="1" applyAlignment="1">
      <alignment vertical="center"/>
    </xf>
    <xf numFmtId="3" fontId="72" fillId="0" borderId="49" xfId="0" applyNumberFormat="1" applyFont="1" applyFill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83" fillId="3" borderId="0" xfId="0" applyFont="1" applyFill="1" applyBorder="1" applyAlignment="1">
      <alignment horizontal="left" vertical="center"/>
    </xf>
    <xf numFmtId="0" fontId="84" fillId="3" borderId="0" xfId="0" applyFont="1" applyFill="1" applyBorder="1" applyAlignment="1">
      <alignment vertical="center"/>
    </xf>
    <xf numFmtId="172" fontId="80" fillId="0" borderId="0" xfId="0" applyNumberFormat="1" applyFont="1" applyBorder="1" applyAlignment="1" quotePrefix="1">
      <alignment horizontal="right" vertical="center"/>
    </xf>
    <xf numFmtId="172" fontId="78" fillId="0" borderId="0" xfId="0" applyNumberFormat="1" applyFont="1" applyBorder="1" applyAlignment="1" quotePrefix="1">
      <alignment horizontal="right" vertical="center"/>
    </xf>
    <xf numFmtId="0" fontId="78" fillId="0" borderId="0" xfId="0" applyFont="1" applyBorder="1" applyAlignment="1" quotePrefix="1">
      <alignment horizontal="right" vertical="center"/>
    </xf>
    <xf numFmtId="0" fontId="74" fillId="0" borderId="0" xfId="0" applyFont="1" applyBorder="1" applyAlignment="1" quotePrefix="1">
      <alignment horizontal="right" vertical="center"/>
    </xf>
    <xf numFmtId="172" fontId="80" fillId="0" borderId="0" xfId="0" applyNumberFormat="1" applyFont="1" applyBorder="1" applyAlignment="1">
      <alignment horizontal="right" vertical="center"/>
    </xf>
    <xf numFmtId="0" fontId="86" fillId="0" borderId="0" xfId="0" applyFont="1" applyBorder="1" applyAlignment="1">
      <alignment horizontal="center" vertical="center"/>
    </xf>
    <xf numFmtId="3" fontId="85" fillId="0" borderId="0" xfId="0" applyNumberFormat="1" applyFont="1" applyBorder="1" applyAlignment="1">
      <alignment vertical="center"/>
    </xf>
    <xf numFmtId="172" fontId="83" fillId="3" borderId="0" xfId="0" applyNumberFormat="1" applyFont="1" applyFill="1" applyBorder="1" applyAlignment="1">
      <alignment horizontal="left" vertical="center"/>
    </xf>
    <xf numFmtId="3" fontId="109" fillId="0" borderId="0" xfId="0" applyNumberFormat="1" applyFont="1" applyBorder="1" applyAlignment="1">
      <alignment vertical="center"/>
    </xf>
    <xf numFmtId="172" fontId="80" fillId="0" borderId="7" xfId="0" applyNumberFormat="1" applyFont="1" applyBorder="1" applyAlignment="1">
      <alignment horizontal="right" vertical="center"/>
    </xf>
    <xf numFmtId="172" fontId="78" fillId="0" borderId="7" xfId="0" applyNumberFormat="1" applyFont="1" applyBorder="1" applyAlignment="1">
      <alignment horizontal="right" vertical="center"/>
    </xf>
    <xf numFmtId="0" fontId="78" fillId="0" borderId="7" xfId="0" applyFont="1" applyBorder="1" applyAlignment="1">
      <alignment horizontal="right" vertical="center"/>
    </xf>
    <xf numFmtId="0" fontId="74" fillId="0" borderId="7" xfId="0" applyFont="1" applyBorder="1" applyAlignment="1">
      <alignment horizontal="right" vertical="center"/>
    </xf>
    <xf numFmtId="172" fontId="79" fillId="0" borderId="7" xfId="0" applyNumberFormat="1" applyFont="1" applyBorder="1" applyAlignment="1" quotePrefix="1">
      <alignment horizontal="center" vertical="center"/>
    </xf>
    <xf numFmtId="3" fontId="80" fillId="0" borderId="7" xfId="0" applyNumberFormat="1" applyFont="1" applyBorder="1" applyAlignment="1">
      <alignment vertical="center"/>
    </xf>
    <xf numFmtId="172" fontId="113" fillId="3" borderId="1" xfId="0" applyNumberFormat="1" applyFont="1" applyFill="1" applyBorder="1" applyAlignment="1">
      <alignment horizontal="left" vertical="center"/>
    </xf>
    <xf numFmtId="3" fontId="113" fillId="3" borderId="1" xfId="0" applyNumberFormat="1" applyFont="1" applyFill="1" applyBorder="1" applyAlignment="1">
      <alignment vertical="center"/>
    </xf>
    <xf numFmtId="0" fontId="113" fillId="3" borderId="1" xfId="0" applyFont="1" applyFill="1" applyBorder="1" applyAlignment="1">
      <alignment vertical="center"/>
    </xf>
    <xf numFmtId="3" fontId="113" fillId="0" borderId="0" xfId="0" applyNumberFormat="1" applyFont="1" applyBorder="1" applyAlignment="1">
      <alignment vertical="center"/>
    </xf>
    <xf numFmtId="3" fontId="114" fillId="3" borderId="1" xfId="0" applyNumberFormat="1" applyFont="1" applyFill="1" applyBorder="1" applyAlignment="1">
      <alignment vertical="center"/>
    </xf>
    <xf numFmtId="3" fontId="114" fillId="0" borderId="0" xfId="0" applyNumberFormat="1" applyFont="1" applyBorder="1" applyAlignment="1">
      <alignment vertical="center"/>
    </xf>
    <xf numFmtId="0" fontId="85" fillId="0" borderId="0" xfId="0" applyFont="1" applyFill="1" applyAlignment="1">
      <alignment vertical="center"/>
    </xf>
    <xf numFmtId="172" fontId="69" fillId="0" borderId="0" xfId="0" applyNumberFormat="1" applyFont="1" applyAlignment="1">
      <alignment vertical="center"/>
    </xf>
    <xf numFmtId="172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172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69" fillId="0" borderId="7" xfId="0" applyFont="1" applyFill="1" applyBorder="1" applyAlignment="1">
      <alignment vertical="center"/>
    </xf>
    <xf numFmtId="3" fontId="81" fillId="0" borderId="7" xfId="0" applyNumberFormat="1" applyFont="1" applyBorder="1" applyAlignment="1">
      <alignment horizontal="right" vertical="center"/>
    </xf>
    <xf numFmtId="3" fontId="69" fillId="0" borderId="49" xfId="0" applyNumberFormat="1" applyFont="1" applyBorder="1" applyAlignment="1">
      <alignment horizontal="center" vertical="center"/>
    </xf>
    <xf numFmtId="3" fontId="81" fillId="0" borderId="49" xfId="0" applyNumberFormat="1" applyFont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1419225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161925"/>
          <a:ext cx="144208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6225" y="1447800"/>
          <a:ext cx="35909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64870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19175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327785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6" name="Rectangle 23"/>
        <xdr:cNvSpPr>
          <a:spLocks/>
        </xdr:cNvSpPr>
      </xdr:nvSpPr>
      <xdr:spPr>
        <a:xfrm>
          <a:off x="3867150" y="7896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7" name="Rectangle 24"/>
        <xdr:cNvSpPr>
          <a:spLocks/>
        </xdr:cNvSpPr>
      </xdr:nvSpPr>
      <xdr:spPr>
        <a:xfrm>
          <a:off x="3867150" y="7896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8</xdr:col>
      <xdr:colOff>0</xdr:colOff>
      <xdr:row>7</xdr:row>
      <xdr:rowOff>9525</xdr:rowOff>
    </xdr:to>
    <xdr:sp>
      <xdr:nvSpPr>
        <xdr:cNvPr id="8" name="Rectangle 27"/>
        <xdr:cNvSpPr>
          <a:spLocks/>
        </xdr:cNvSpPr>
      </xdr:nvSpPr>
      <xdr:spPr>
        <a:xfrm>
          <a:off x="5553075" y="1457325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161925</xdr:rowOff>
    </xdr:from>
    <xdr:to>
      <xdr:col>10</xdr:col>
      <xdr:colOff>0</xdr:colOff>
      <xdr:row>6</xdr:row>
      <xdr:rowOff>276225</xdr:rowOff>
    </xdr:to>
    <xdr:sp>
      <xdr:nvSpPr>
        <xdr:cNvPr id="9" name="Rectangle 28"/>
        <xdr:cNvSpPr>
          <a:spLocks/>
        </xdr:cNvSpPr>
      </xdr:nvSpPr>
      <xdr:spPr>
        <a:xfrm>
          <a:off x="7096125" y="1447800"/>
          <a:ext cx="1428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1409700</xdr:colOff>
      <xdr:row>7</xdr:row>
      <xdr:rowOff>9525</xdr:rowOff>
    </xdr:to>
    <xdr:sp>
      <xdr:nvSpPr>
        <xdr:cNvPr id="10" name="Rectangle 29"/>
        <xdr:cNvSpPr>
          <a:spLocks/>
        </xdr:cNvSpPr>
      </xdr:nvSpPr>
      <xdr:spPr>
        <a:xfrm>
          <a:off x="3990975" y="1457325"/>
          <a:ext cx="140970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1173480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0"/>
          <a:ext cx="1572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1352550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0"/>
          <a:ext cx="5381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34050" y="0"/>
          <a:ext cx="2809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144125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630025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592300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161925"/>
          <a:ext cx="157257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19075" y="1362075"/>
          <a:ext cx="39052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19137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1441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6300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459230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724525" y="1362075"/>
          <a:ext cx="13430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8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424815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5734050" y="0"/>
          <a:ext cx="1371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200900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8</xdr:row>
      <xdr:rowOff>0</xdr:rowOff>
    </xdr:to>
    <xdr:sp>
      <xdr:nvSpPr>
        <xdr:cNvPr id="17" name="Rectangle 45"/>
        <xdr:cNvSpPr>
          <a:spLocks/>
        </xdr:cNvSpPr>
      </xdr:nvSpPr>
      <xdr:spPr>
        <a:xfrm>
          <a:off x="131159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8</xdr:row>
      <xdr:rowOff>0</xdr:rowOff>
    </xdr:to>
    <xdr:sp>
      <xdr:nvSpPr>
        <xdr:cNvPr id="18" name="Rectangle 48"/>
        <xdr:cNvSpPr>
          <a:spLocks/>
        </xdr:cNvSpPr>
      </xdr:nvSpPr>
      <xdr:spPr>
        <a:xfrm>
          <a:off x="866775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14325"/>
          <a:ext cx="15230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47850" y="195262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8963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3063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40112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8" name="Rectangle 11"/>
        <xdr:cNvSpPr>
          <a:spLocks/>
        </xdr:cNvSpPr>
      </xdr:nvSpPr>
      <xdr:spPr>
        <a:xfrm>
          <a:off x="4781550" y="196215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361950" y="9182100"/>
          <a:ext cx="15230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361950" y="1082040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847850" y="10820400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34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4781550" y="1082040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8896350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10601325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12306300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14011275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361950" y="1082040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31</xdr:row>
      <xdr:rowOff>304800</xdr:rowOff>
    </xdr:from>
    <xdr:to>
      <xdr:col>4</xdr:col>
      <xdr:colOff>0</xdr:colOff>
      <xdr:row>33</xdr:row>
      <xdr:rowOff>304800</xdr:rowOff>
    </xdr:to>
    <xdr:sp>
      <xdr:nvSpPr>
        <xdr:cNvPr id="19" name="Rectangle 25"/>
        <xdr:cNvSpPr>
          <a:spLocks/>
        </xdr:cNvSpPr>
      </xdr:nvSpPr>
      <xdr:spPr>
        <a:xfrm>
          <a:off x="1847850" y="1081087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6</xdr:col>
      <xdr:colOff>0</xdr:colOff>
      <xdr:row>34</xdr:row>
      <xdr:rowOff>9525</xdr:rowOff>
    </xdr:to>
    <xdr:sp>
      <xdr:nvSpPr>
        <xdr:cNvPr id="20" name="Rectangle 26"/>
        <xdr:cNvSpPr>
          <a:spLocks/>
        </xdr:cNvSpPr>
      </xdr:nvSpPr>
      <xdr:spPr>
        <a:xfrm>
          <a:off x="4781550" y="10829925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1" name="Rectangle 27"/>
        <xdr:cNvSpPr>
          <a:spLocks/>
        </xdr:cNvSpPr>
      </xdr:nvSpPr>
      <xdr:spPr>
        <a:xfrm>
          <a:off x="8896350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10601325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23" name="Rectangle 29"/>
        <xdr:cNvSpPr>
          <a:spLocks/>
        </xdr:cNvSpPr>
      </xdr:nvSpPr>
      <xdr:spPr>
        <a:xfrm>
          <a:off x="12306300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24" name="Rectangle 30"/>
        <xdr:cNvSpPr>
          <a:spLocks/>
        </xdr:cNvSpPr>
      </xdr:nvSpPr>
      <xdr:spPr>
        <a:xfrm>
          <a:off x="14011275" y="1082040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5" name="Rectangle 31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6" name="Rectangle 33"/>
        <xdr:cNvSpPr>
          <a:spLocks/>
        </xdr:cNvSpPr>
      </xdr:nvSpPr>
      <xdr:spPr>
        <a:xfrm>
          <a:off x="73533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>
      <xdr:nvSpPr>
        <xdr:cNvPr id="27" name="Rectangle 34"/>
        <xdr:cNvSpPr>
          <a:spLocks/>
        </xdr:cNvSpPr>
      </xdr:nvSpPr>
      <xdr:spPr>
        <a:xfrm>
          <a:off x="7353300" y="1082040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34</xdr:row>
      <xdr:rowOff>0</xdr:rowOff>
    </xdr:to>
    <xdr:sp>
      <xdr:nvSpPr>
        <xdr:cNvPr id="28" name="Rectangle 35"/>
        <xdr:cNvSpPr>
          <a:spLocks/>
        </xdr:cNvSpPr>
      </xdr:nvSpPr>
      <xdr:spPr>
        <a:xfrm>
          <a:off x="7353300" y="1082040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16</xdr:col>
      <xdr:colOff>0</xdr:colOff>
      <xdr:row>56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371475" y="17964150"/>
          <a:ext cx="152209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30" name="Rectangle 37"/>
        <xdr:cNvSpPr>
          <a:spLocks/>
        </xdr:cNvSpPr>
      </xdr:nvSpPr>
      <xdr:spPr>
        <a:xfrm>
          <a:off x="361950" y="200501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304800</xdr:rowOff>
    </xdr:from>
    <xdr:to>
      <xdr:col>4</xdr:col>
      <xdr:colOff>9525</xdr:colOff>
      <xdr:row>61</xdr:row>
      <xdr:rowOff>304800</xdr:rowOff>
    </xdr:to>
    <xdr:sp>
      <xdr:nvSpPr>
        <xdr:cNvPr id="31" name="Rectangle 59"/>
        <xdr:cNvSpPr>
          <a:spLocks/>
        </xdr:cNvSpPr>
      </xdr:nvSpPr>
      <xdr:spPr>
        <a:xfrm>
          <a:off x="1857375" y="20040600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62</xdr:row>
      <xdr:rowOff>0</xdr:rowOff>
    </xdr:to>
    <xdr:sp>
      <xdr:nvSpPr>
        <xdr:cNvPr id="32" name="Rectangle 60"/>
        <xdr:cNvSpPr>
          <a:spLocks/>
        </xdr:cNvSpPr>
      </xdr:nvSpPr>
      <xdr:spPr>
        <a:xfrm>
          <a:off x="8896350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33" name="Rectangle 61"/>
        <xdr:cNvSpPr>
          <a:spLocks/>
        </xdr:cNvSpPr>
      </xdr:nvSpPr>
      <xdr:spPr>
        <a:xfrm>
          <a:off x="10601325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14</xdr:col>
      <xdr:colOff>0</xdr:colOff>
      <xdr:row>62</xdr:row>
      <xdr:rowOff>0</xdr:rowOff>
    </xdr:to>
    <xdr:sp>
      <xdr:nvSpPr>
        <xdr:cNvPr id="34" name="Rectangle 62"/>
        <xdr:cNvSpPr>
          <a:spLocks/>
        </xdr:cNvSpPr>
      </xdr:nvSpPr>
      <xdr:spPr>
        <a:xfrm>
          <a:off x="12306300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16</xdr:col>
      <xdr:colOff>0</xdr:colOff>
      <xdr:row>62</xdr:row>
      <xdr:rowOff>0</xdr:rowOff>
    </xdr:to>
    <xdr:sp>
      <xdr:nvSpPr>
        <xdr:cNvPr id="35" name="Rectangle 63"/>
        <xdr:cNvSpPr>
          <a:spLocks/>
        </xdr:cNvSpPr>
      </xdr:nvSpPr>
      <xdr:spPr>
        <a:xfrm>
          <a:off x="14011275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62</xdr:row>
      <xdr:rowOff>9525</xdr:rowOff>
    </xdr:to>
    <xdr:sp>
      <xdr:nvSpPr>
        <xdr:cNvPr id="36" name="Rectangle 64"/>
        <xdr:cNvSpPr>
          <a:spLocks/>
        </xdr:cNvSpPr>
      </xdr:nvSpPr>
      <xdr:spPr>
        <a:xfrm>
          <a:off x="4781550" y="2005965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37" name="Rectangle 65"/>
        <xdr:cNvSpPr>
          <a:spLocks/>
        </xdr:cNvSpPr>
      </xdr:nvSpPr>
      <xdr:spPr>
        <a:xfrm>
          <a:off x="10601325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38" name="Rectangle 66"/>
        <xdr:cNvSpPr>
          <a:spLocks/>
        </xdr:cNvSpPr>
      </xdr:nvSpPr>
      <xdr:spPr>
        <a:xfrm>
          <a:off x="10601325" y="200501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123825</xdr:colOff>
      <xdr:row>60</xdr:row>
      <xdr:rowOff>9525</xdr:rowOff>
    </xdr:from>
    <xdr:to>
      <xdr:col>7</xdr:col>
      <xdr:colOff>1409700</xdr:colOff>
      <xdr:row>62</xdr:row>
      <xdr:rowOff>9525</xdr:rowOff>
    </xdr:to>
    <xdr:sp>
      <xdr:nvSpPr>
        <xdr:cNvPr id="39" name="Rectangle 67"/>
        <xdr:cNvSpPr>
          <a:spLocks/>
        </xdr:cNvSpPr>
      </xdr:nvSpPr>
      <xdr:spPr>
        <a:xfrm>
          <a:off x="7343775" y="2005965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314325"/>
          <a:ext cx="154400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8553450"/>
          <a:ext cx="15440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304800</xdr:rowOff>
    </xdr:from>
    <xdr:to>
      <xdr:col>16</xdr:col>
      <xdr:colOff>0</xdr:colOff>
      <xdr:row>29</xdr:row>
      <xdr:rowOff>371475</xdr:rowOff>
    </xdr:to>
    <xdr:sp>
      <xdr:nvSpPr>
        <xdr:cNvPr id="3" name="Rectangle 3"/>
        <xdr:cNvSpPr>
          <a:spLocks/>
        </xdr:cNvSpPr>
      </xdr:nvSpPr>
      <xdr:spPr>
        <a:xfrm>
          <a:off x="200025" y="9172575"/>
          <a:ext cx="154400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685925" y="195262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8943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40589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7" name="Rectangle 27"/>
        <xdr:cNvSpPr>
          <a:spLocks/>
        </xdr:cNvSpPr>
      </xdr:nvSpPr>
      <xdr:spPr>
        <a:xfrm>
          <a:off x="4829175" y="196215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20" name="Rectangle 33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Rectangle 34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" name="Rectangle 35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23" name="Rectangle 36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4" name="Rectangle 37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5" name="Rectangle 38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" name="Rectangle 39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27" name="Rectangle 40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Rectangle 41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9" name="Rectangle 42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30" name="Rectangle 43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1" name="Rectangle 44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32" name="Rectangle 45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33" name="Rectangle 60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34" name="Rectangle 61"/>
        <xdr:cNvSpPr>
          <a:spLocks/>
        </xdr:cNvSpPr>
      </xdr:nvSpPr>
      <xdr:spPr>
        <a:xfrm>
          <a:off x="1676400" y="1126807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35" name="Rectangle 62"/>
        <xdr:cNvSpPr>
          <a:spLocks/>
        </xdr:cNvSpPr>
      </xdr:nvSpPr>
      <xdr:spPr>
        <a:xfrm>
          <a:off x="4829175" y="11268075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36" name="Rectangle 63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37" name="Rectangle 64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38" name="Rectangle 65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39" name="Rectangle 66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40" name="Rectangle 67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41" name="Rectangle 68"/>
        <xdr:cNvSpPr>
          <a:spLocks/>
        </xdr:cNvSpPr>
      </xdr:nvSpPr>
      <xdr:spPr>
        <a:xfrm>
          <a:off x="1676400" y="1126807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42" name="Rectangle 69"/>
        <xdr:cNvSpPr>
          <a:spLocks/>
        </xdr:cNvSpPr>
      </xdr:nvSpPr>
      <xdr:spPr>
        <a:xfrm>
          <a:off x="4829175" y="11268075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43" name="Rectangle 70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45" name="Rectangle 72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47" name="Rectangle 74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304800</xdr:rowOff>
    </xdr:from>
    <xdr:to>
      <xdr:col>4</xdr:col>
      <xdr:colOff>0</xdr:colOff>
      <xdr:row>34</xdr:row>
      <xdr:rowOff>304800</xdr:rowOff>
    </xdr:to>
    <xdr:sp>
      <xdr:nvSpPr>
        <xdr:cNvPr id="48" name="Rectangle 75"/>
        <xdr:cNvSpPr>
          <a:spLocks/>
        </xdr:cNvSpPr>
      </xdr:nvSpPr>
      <xdr:spPr>
        <a:xfrm>
          <a:off x="1676400" y="11258550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6</xdr:col>
      <xdr:colOff>0</xdr:colOff>
      <xdr:row>35</xdr:row>
      <xdr:rowOff>9525</xdr:rowOff>
    </xdr:to>
    <xdr:sp>
      <xdr:nvSpPr>
        <xdr:cNvPr id="49" name="Rectangle 76"/>
        <xdr:cNvSpPr>
          <a:spLocks/>
        </xdr:cNvSpPr>
      </xdr:nvSpPr>
      <xdr:spPr>
        <a:xfrm>
          <a:off x="4829175" y="1127760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50" name="Rectangle 77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51" name="Rectangle 78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52" name="Rectangle 7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53" name="Rectangle 80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54" name="Rectangle 81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55" name="Rectangle 83"/>
        <xdr:cNvSpPr>
          <a:spLocks/>
        </xdr:cNvSpPr>
      </xdr:nvSpPr>
      <xdr:spPr>
        <a:xfrm>
          <a:off x="7381875" y="195262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6" name="Rectangle 84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7" name="Rectangle 85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Rectangle 86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59" name="Rectangle 87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60" name="Rectangle 88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61" name="Rectangle 89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2" name="Rectangle 90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3" name="Rectangle 91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4" name="Rectangle 92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5" name="Rectangle 93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6" name="Rectangle 94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7" name="Rectangle 95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8" name="Rectangle 96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69" name="Rectangle 97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0" name="Rectangle 98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1" name="Rectangle 9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72" name="Rectangle 100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3" name="Rectangle 101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4" name="Rectangle 102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75" name="Rectangle 103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6" name="Rectangle 104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7" name="Rectangle 105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8" name="Rectangle 106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9" name="Rectangle 107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0" name="Rectangle 108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1" name="Rectangle 10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2" name="Rectangle 110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314325"/>
          <a:ext cx="156591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8" name="Rectangle 11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6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12" name="Rectangle 19"/>
        <xdr:cNvSpPr>
          <a:spLocks/>
        </xdr:cNvSpPr>
      </xdr:nvSpPr>
      <xdr:spPr>
        <a:xfrm>
          <a:off x="4610100" y="1952625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4" name="Rectangle 21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8" name="Rectangle 25"/>
        <xdr:cNvSpPr>
          <a:spLocks/>
        </xdr:cNvSpPr>
      </xdr:nvSpPr>
      <xdr:spPr>
        <a:xfrm>
          <a:off x="1752600" y="1943100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9" name="Rectangle 26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22" name="Rectangle 29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5" name="Rectangle 32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14325"/>
          <a:ext cx="153352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14525" y="1952625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24400" y="1952625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1914525" y="1943100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4724400" y="1962150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38100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145256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438275"/>
          <a:ext cx="1447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1847850" y="1438275"/>
          <a:ext cx="4410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6457950" y="1447800"/>
          <a:ext cx="18097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0298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64907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3068300" y="143827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2683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304800</xdr:rowOff>
    </xdr:from>
    <xdr:to>
      <xdr:col>0</xdr:col>
      <xdr:colOff>0</xdr:colOff>
      <xdr:row>6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0" y="15811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27</xdr:col>
      <xdr:colOff>809625</xdr:colOff>
      <xdr:row>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00025" y="161925"/>
          <a:ext cx="171069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4229100" y="907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4229100" y="907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304800</xdr:rowOff>
    </xdr:from>
    <xdr:to>
      <xdr:col>0</xdr:col>
      <xdr:colOff>0</xdr:colOff>
      <xdr:row>6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0" y="15811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157162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24</xdr:col>
      <xdr:colOff>809625</xdr:colOff>
      <xdr:row>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76225" y="161925"/>
          <a:ext cx="167259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4686300" y="907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4686300" y="9077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zoomScale="75" zoomScaleNormal="75" workbookViewId="0" topLeftCell="D4">
      <selection activeCell="J19" sqref="J19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3.875" style="0" customWidth="1"/>
    <col min="5" max="5" width="1.625" style="0" customWidth="1"/>
    <col min="6" max="6" width="18.75390625" style="0" customWidth="1"/>
    <col min="7" max="7" width="1.625" style="0" customWidth="1"/>
    <col min="8" max="8" width="18.75390625" style="0" customWidth="1"/>
    <col min="9" max="9" width="1.625" style="0" customWidth="1"/>
    <col min="10" max="10" width="18.75390625" style="0" customWidth="1"/>
    <col min="11" max="11" width="1.625" style="0" customWidth="1"/>
    <col min="12" max="12" width="18.625" style="0" customWidth="1"/>
    <col min="13" max="13" width="1.625" style="0" customWidth="1"/>
    <col min="14" max="14" width="18.625" style="0" customWidth="1"/>
    <col min="15" max="15" width="1.625" style="0" customWidth="1"/>
    <col min="16" max="16" width="18.625" style="0" customWidth="1"/>
    <col min="17" max="17" width="1.625" style="0" customWidth="1"/>
    <col min="18" max="18" width="18.625" style="0" customWidth="1"/>
    <col min="19" max="19" width="1.625" style="0" customWidth="1"/>
  </cols>
  <sheetData>
    <row r="1" ht="12.75" customHeight="1"/>
    <row r="2" spans="2:18" ht="39" customHeight="1">
      <c r="B2" s="348" t="s">
        <v>379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2:18" ht="24.75" customHeight="1">
      <c r="B3" s="159" t="s">
        <v>0</v>
      </c>
      <c r="C3" s="155" t="s">
        <v>22</v>
      </c>
      <c r="D3" s="160" t="s">
        <v>34</v>
      </c>
      <c r="E3" s="6"/>
      <c r="F3" s="155"/>
      <c r="G3" s="6"/>
      <c r="H3" s="155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24.75" customHeight="1">
      <c r="B4" s="159" t="s">
        <v>1</v>
      </c>
      <c r="C4" s="155" t="s">
        <v>22</v>
      </c>
      <c r="D4" s="160" t="s">
        <v>23</v>
      </c>
      <c r="E4" s="6"/>
      <c r="F4" s="155"/>
      <c r="G4" s="6"/>
      <c r="H4" s="155"/>
      <c r="I4" s="6"/>
      <c r="J4" s="6"/>
      <c r="K4" s="6"/>
      <c r="L4" s="6"/>
      <c r="M4" s="6"/>
      <c r="N4" s="6"/>
      <c r="O4" s="6"/>
      <c r="P4" s="6"/>
      <c r="Q4" s="6"/>
      <c r="R4" s="7" t="s">
        <v>264</v>
      </c>
    </row>
    <row r="5" spans="1:22" ht="12.75" customHeight="1">
      <c r="A5" s="37"/>
      <c r="B5" s="8"/>
      <c r="C5" s="233"/>
      <c r="D5" s="8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4"/>
      <c r="S5" s="37"/>
      <c r="T5" s="37"/>
      <c r="U5" s="37"/>
      <c r="V5" s="37"/>
    </row>
    <row r="6" spans="1:22" ht="21.75" customHeight="1">
      <c r="A6" s="37"/>
      <c r="B6" s="351" t="s">
        <v>210</v>
      </c>
      <c r="C6" s="351"/>
      <c r="D6" s="351"/>
      <c r="E6" s="235"/>
      <c r="F6" s="349" t="s">
        <v>378</v>
      </c>
      <c r="G6" s="235"/>
      <c r="H6" s="349" t="s">
        <v>331</v>
      </c>
      <c r="I6" s="235"/>
      <c r="J6" s="352" t="s">
        <v>330</v>
      </c>
      <c r="K6" s="235"/>
      <c r="L6" s="349" t="s">
        <v>44</v>
      </c>
      <c r="M6" s="235"/>
      <c r="N6" s="349" t="s">
        <v>43</v>
      </c>
      <c r="O6" s="235"/>
      <c r="P6" s="349" t="s">
        <v>333</v>
      </c>
      <c r="Q6" s="235"/>
      <c r="R6" s="236" t="s">
        <v>29</v>
      </c>
      <c r="S6" s="37"/>
      <c r="T6" s="37"/>
      <c r="U6" s="37"/>
      <c r="V6" s="37"/>
    </row>
    <row r="7" spans="1:22" ht="21.75" customHeight="1">
      <c r="A7" s="37"/>
      <c r="B7" s="351"/>
      <c r="C7" s="351"/>
      <c r="D7" s="351"/>
      <c r="E7" s="235"/>
      <c r="F7" s="352"/>
      <c r="G7" s="235"/>
      <c r="H7" s="352"/>
      <c r="I7" s="235"/>
      <c r="J7" s="352"/>
      <c r="K7" s="235"/>
      <c r="L7" s="350"/>
      <c r="M7" s="235"/>
      <c r="N7" s="350"/>
      <c r="O7" s="235"/>
      <c r="P7" s="350"/>
      <c r="Q7" s="235"/>
      <c r="R7" s="238" t="s">
        <v>7</v>
      </c>
      <c r="S7" s="37"/>
      <c r="T7" s="37"/>
      <c r="U7" s="37"/>
      <c r="V7" s="37"/>
    </row>
    <row r="8" spans="1:22" ht="21.75" customHeight="1">
      <c r="A8" s="37"/>
      <c r="B8" s="8"/>
      <c r="C8" s="8"/>
      <c r="D8" s="8"/>
      <c r="E8" s="9"/>
      <c r="F8" s="23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7"/>
      <c r="T8" s="37"/>
      <c r="U8" s="37"/>
      <c r="V8" s="37"/>
    </row>
    <row r="9" spans="2:18" ht="21.75" customHeight="1">
      <c r="B9" s="159" t="s">
        <v>35</v>
      </c>
      <c r="C9" s="2" t="s">
        <v>209</v>
      </c>
      <c r="D9" s="210" t="s">
        <v>54</v>
      </c>
      <c r="E9" s="154"/>
      <c r="F9" s="154">
        <v>10330</v>
      </c>
      <c r="G9" s="154"/>
      <c r="H9" s="154">
        <v>0</v>
      </c>
      <c r="I9" s="154"/>
      <c r="J9" s="154">
        <v>2100</v>
      </c>
      <c r="K9" s="154"/>
      <c r="L9" s="154">
        <v>0</v>
      </c>
      <c r="M9" s="154"/>
      <c r="N9" s="154">
        <v>8140</v>
      </c>
      <c r="O9" s="154"/>
      <c r="P9" s="154">
        <v>0</v>
      </c>
      <c r="Q9" s="154"/>
      <c r="R9" s="154">
        <f>J9+L9+N9+P9+H9+F9</f>
        <v>20570</v>
      </c>
    </row>
    <row r="10" spans="2:18" ht="21.75" customHeight="1">
      <c r="B10" s="159"/>
      <c r="C10" s="2"/>
      <c r="D10" s="210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2:18" ht="21.75" customHeight="1">
      <c r="B11" s="159" t="s">
        <v>35</v>
      </c>
      <c r="C11" s="2" t="s">
        <v>209</v>
      </c>
      <c r="D11" s="210" t="s">
        <v>220</v>
      </c>
      <c r="E11" s="154"/>
      <c r="F11" s="154">
        <v>150</v>
      </c>
      <c r="G11" s="154"/>
      <c r="H11" s="154">
        <v>0</v>
      </c>
      <c r="I11" s="154"/>
      <c r="J11" s="154">
        <v>0</v>
      </c>
      <c r="K11" s="154"/>
      <c r="L11" s="154">
        <v>0</v>
      </c>
      <c r="M11" s="154"/>
      <c r="N11" s="154">
        <v>0</v>
      </c>
      <c r="O11" s="154"/>
      <c r="P11" s="154">
        <v>0</v>
      </c>
      <c r="Q11" s="154"/>
      <c r="R11" s="154">
        <f>J11+L11+N11+P11+H11+F11</f>
        <v>150</v>
      </c>
    </row>
    <row r="12" spans="2:18" ht="21.75" customHeight="1">
      <c r="B12" s="159"/>
      <c r="C12" s="2"/>
      <c r="D12" s="2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2:18" ht="21.75" customHeight="1">
      <c r="B13" s="159"/>
      <c r="C13" s="2" t="s">
        <v>209</v>
      </c>
      <c r="D13" s="210" t="s">
        <v>37</v>
      </c>
      <c r="E13" s="154"/>
      <c r="F13" s="154">
        <v>20</v>
      </c>
      <c r="G13" s="154"/>
      <c r="H13" s="154">
        <v>0</v>
      </c>
      <c r="I13" s="154"/>
      <c r="J13" s="154">
        <v>0</v>
      </c>
      <c r="K13" s="154"/>
      <c r="L13" s="154">
        <v>0</v>
      </c>
      <c r="M13" s="154"/>
      <c r="N13" s="154">
        <v>0</v>
      </c>
      <c r="O13" s="154"/>
      <c r="P13" s="154">
        <v>0</v>
      </c>
      <c r="Q13" s="154"/>
      <c r="R13" s="154">
        <f>J13+L13+N13+P13+H13+F13</f>
        <v>20</v>
      </c>
    </row>
    <row r="14" spans="2:18" ht="21.75" customHeight="1">
      <c r="B14" s="159"/>
      <c r="C14" s="2"/>
      <c r="D14" s="2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</row>
    <row r="15" spans="2:18" ht="21.75" customHeight="1">
      <c r="B15" s="159"/>
      <c r="C15" s="2" t="s">
        <v>209</v>
      </c>
      <c r="D15" s="279" t="s">
        <v>240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2:18" ht="21.75" customHeight="1">
      <c r="B16" s="159"/>
      <c r="C16" s="2"/>
      <c r="D16" s="279" t="s">
        <v>241</v>
      </c>
      <c r="E16" s="154"/>
      <c r="F16" s="154">
        <v>500</v>
      </c>
      <c r="G16" s="154"/>
      <c r="H16" s="154">
        <v>0</v>
      </c>
      <c r="I16" s="154"/>
      <c r="J16" s="154">
        <v>0</v>
      </c>
      <c r="K16" s="154"/>
      <c r="L16" s="154">
        <v>0</v>
      </c>
      <c r="M16" s="154"/>
      <c r="N16" s="154">
        <v>500</v>
      </c>
      <c r="O16" s="154"/>
      <c r="P16" s="154">
        <v>0</v>
      </c>
      <c r="Q16" s="154"/>
      <c r="R16" s="154">
        <f>J16+L16+N16+P16+H16+F16</f>
        <v>1000</v>
      </c>
    </row>
    <row r="17" spans="2:18" ht="21.75" customHeight="1">
      <c r="B17" s="159"/>
      <c r="C17" s="2"/>
      <c r="D17" s="279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2:18" ht="21.75" customHeight="1">
      <c r="B18" s="159"/>
      <c r="C18" s="2"/>
      <c r="D18" s="279" t="s">
        <v>327</v>
      </c>
      <c r="E18" s="154"/>
      <c r="F18" s="154">
        <v>0</v>
      </c>
      <c r="G18" s="154"/>
      <c r="H18" s="154">
        <v>0</v>
      </c>
      <c r="I18" s="154"/>
      <c r="J18" s="154">
        <v>0</v>
      </c>
      <c r="K18" s="154"/>
      <c r="L18" s="154">
        <v>0</v>
      </c>
      <c r="M18" s="154"/>
      <c r="N18" s="154">
        <v>0</v>
      </c>
      <c r="O18" s="154"/>
      <c r="P18" s="154">
        <v>0</v>
      </c>
      <c r="Q18" s="154"/>
      <c r="R18" s="154">
        <f>J18+L18+N18+P18+H18+F18</f>
        <v>0</v>
      </c>
    </row>
    <row r="19" spans="2:18" ht="21.75" customHeight="1">
      <c r="B19" s="159"/>
      <c r="C19" s="2"/>
      <c r="D19" s="279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</row>
    <row r="20" spans="2:18" ht="21.75" customHeight="1">
      <c r="B20" s="159" t="s">
        <v>36</v>
      </c>
      <c r="C20" s="2" t="s">
        <v>209</v>
      </c>
      <c r="D20" s="210" t="s">
        <v>24</v>
      </c>
      <c r="E20" s="154"/>
      <c r="F20" s="154">
        <v>8500</v>
      </c>
      <c r="G20" s="154"/>
      <c r="H20" s="154">
        <v>2</v>
      </c>
      <c r="I20" s="154"/>
      <c r="J20" s="154">
        <v>0</v>
      </c>
      <c r="K20" s="154"/>
      <c r="L20" s="154">
        <v>11733</v>
      </c>
      <c r="M20" s="154"/>
      <c r="N20" s="154">
        <v>0</v>
      </c>
      <c r="O20" s="154"/>
      <c r="P20" s="154">
        <v>0</v>
      </c>
      <c r="Q20" s="154"/>
      <c r="R20" s="154">
        <f>J20+L20+N20+P20+H20+F20</f>
        <v>20235</v>
      </c>
    </row>
    <row r="21" spans="2:18" ht="21.75" customHeight="1">
      <c r="B21" s="159"/>
      <c r="C21" s="2"/>
      <c r="D21" s="2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2:18" ht="21.75" customHeight="1">
      <c r="B22" s="159"/>
      <c r="C22" s="2"/>
      <c r="D22" s="279" t="s">
        <v>325</v>
      </c>
      <c r="E22" s="154"/>
      <c r="F22" s="154">
        <v>0</v>
      </c>
      <c r="G22" s="154"/>
      <c r="H22" s="154">
        <v>0</v>
      </c>
      <c r="I22" s="154"/>
      <c r="J22" s="154">
        <v>0</v>
      </c>
      <c r="K22" s="154"/>
      <c r="L22" s="154">
        <v>67</v>
      </c>
      <c r="M22" s="154"/>
      <c r="N22" s="154">
        <v>0</v>
      </c>
      <c r="O22" s="154"/>
      <c r="P22" s="154">
        <v>0</v>
      </c>
      <c r="Q22" s="154"/>
      <c r="R22" s="154">
        <f>J22+L22+N22+P22+H22+F22</f>
        <v>67</v>
      </c>
    </row>
    <row r="23" spans="2:18" ht="21.75" customHeight="1">
      <c r="B23" s="159"/>
      <c r="C23" s="2"/>
      <c r="D23" s="2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2:18" ht="21.75" customHeight="1">
      <c r="B24" s="159" t="s">
        <v>253</v>
      </c>
      <c r="C24" s="2" t="s">
        <v>209</v>
      </c>
      <c r="D24" s="210" t="s">
        <v>255</v>
      </c>
      <c r="E24" s="154"/>
      <c r="F24" s="154">
        <v>6304</v>
      </c>
      <c r="G24" s="154"/>
      <c r="H24" s="154">
        <v>0</v>
      </c>
      <c r="I24" s="154"/>
      <c r="J24" s="154">
        <v>0</v>
      </c>
      <c r="K24" s="154"/>
      <c r="L24" s="154">
        <v>0</v>
      </c>
      <c r="M24" s="154"/>
      <c r="N24" s="154">
        <v>0</v>
      </c>
      <c r="O24" s="154"/>
      <c r="P24" s="154">
        <v>25000</v>
      </c>
      <c r="Q24" s="154"/>
      <c r="R24" s="154">
        <f>J24+L24+N24+P24+H24+F24</f>
        <v>31304</v>
      </c>
    </row>
    <row r="25" spans="2:18" ht="21.75" customHeight="1">
      <c r="B25" s="153"/>
      <c r="C25" s="6"/>
      <c r="D25" s="212" t="s">
        <v>254</v>
      </c>
      <c r="E25" s="154"/>
      <c r="F25" s="155"/>
      <c r="G25" s="154"/>
      <c r="H25" s="155"/>
      <c r="I25" s="154"/>
      <c r="J25" s="155"/>
      <c r="K25" s="154"/>
      <c r="L25" s="154"/>
      <c r="M25" s="154"/>
      <c r="N25" s="154"/>
      <c r="O25" s="154"/>
      <c r="P25" s="154"/>
      <c r="Q25" s="154"/>
      <c r="R25" s="154"/>
    </row>
    <row r="26" spans="2:18" ht="21.75" customHeight="1">
      <c r="B26" s="6"/>
      <c r="C26" s="6"/>
      <c r="D26" s="6"/>
      <c r="E26" s="154"/>
      <c r="F26" s="155"/>
      <c r="G26" s="154"/>
      <c r="H26" s="155"/>
      <c r="I26" s="154"/>
      <c r="J26" s="154"/>
      <c r="K26" s="154"/>
      <c r="L26" s="154"/>
      <c r="M26" s="154"/>
      <c r="N26" s="154"/>
      <c r="O26" s="154"/>
      <c r="P26" s="154"/>
      <c r="Q26" s="154"/>
      <c r="R26" s="154"/>
    </row>
    <row r="27" spans="2:18" ht="21.75" customHeight="1" thickBot="1">
      <c r="B27" s="6"/>
      <c r="C27" s="6"/>
      <c r="D27" s="193" t="s">
        <v>33</v>
      </c>
      <c r="E27" s="157"/>
      <c r="F27" s="211">
        <f>SUM(F9:F25)</f>
        <v>25804</v>
      </c>
      <c r="G27" s="157"/>
      <c r="H27" s="211">
        <f>SUM(H9:H25)</f>
        <v>2</v>
      </c>
      <c r="I27" s="157"/>
      <c r="J27" s="211">
        <f>SUM(J9:J25)</f>
        <v>2100</v>
      </c>
      <c r="K27" s="157"/>
      <c r="L27" s="211">
        <f>SUM(L9:L25)</f>
        <v>11800</v>
      </c>
      <c r="M27" s="157"/>
      <c r="N27" s="211">
        <f>SUM(N9:N25)</f>
        <v>8640</v>
      </c>
      <c r="O27" s="157"/>
      <c r="P27" s="211">
        <f>SUM(P9:P25)</f>
        <v>25000</v>
      </c>
      <c r="Q27" s="157"/>
      <c r="R27" s="211">
        <f>SUM(R9:R25)</f>
        <v>73346</v>
      </c>
    </row>
    <row r="28" spans="2:18" ht="14.25" customHeight="1" thickTop="1">
      <c r="B28" s="139"/>
      <c r="C28" s="140"/>
      <c r="D28" s="140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</row>
    <row r="29" spans="2:18" ht="15" customHeight="1">
      <c r="B29" s="139" t="s">
        <v>127</v>
      </c>
      <c r="C29" s="140"/>
      <c r="D29" s="140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</row>
    <row r="30" spans="2:4" ht="15" customHeight="1">
      <c r="B30" s="12"/>
      <c r="C30" s="12"/>
      <c r="D30" s="141"/>
    </row>
    <row r="31" ht="15" customHeight="1"/>
  </sheetData>
  <mergeCells count="8">
    <mergeCell ref="B2:R2"/>
    <mergeCell ref="L6:L7"/>
    <mergeCell ref="N6:N7"/>
    <mergeCell ref="B6:D7"/>
    <mergeCell ref="P6:P7"/>
    <mergeCell ref="F6:F7"/>
    <mergeCell ref="H6:H7"/>
    <mergeCell ref="J6:J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&amp;L&amp;"MS Sans Serif,İtalik"Bütçe ve Plan Şube Müdürlüğü&amp;R&amp;"Times New Roman,İtalik"&amp;D</oddHeader>
    <oddFooter>&amp;L&amp;F/Excel/User1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67"/>
  <sheetViews>
    <sheetView tabSelected="1" zoomScale="75" zoomScaleNormal="75" workbookViewId="0" topLeftCell="A126">
      <selection activeCell="R148" sqref="R148"/>
    </sheetView>
  </sheetViews>
  <sheetFormatPr defaultColWidth="9.00390625" defaultRowHeight="18" customHeight="1"/>
  <cols>
    <col min="1" max="1" width="1.75390625" style="395" customWidth="1"/>
    <col min="2" max="5" width="4.125" style="606" customWidth="1"/>
    <col min="6" max="6" width="4.125" style="607" customWidth="1"/>
    <col min="7" max="8" width="4.125" style="608" customWidth="1"/>
    <col min="9" max="9" width="4.125" style="607" customWidth="1"/>
    <col min="10" max="10" width="4.125" style="609" customWidth="1"/>
    <col min="11" max="11" width="4.125" style="610" customWidth="1"/>
    <col min="12" max="13" width="4.125" style="611" customWidth="1"/>
    <col min="14" max="14" width="4.125" style="610" customWidth="1"/>
    <col min="15" max="15" width="1.75390625" style="405" customWidth="1"/>
    <col min="16" max="16" width="17.75390625" style="395" customWidth="1"/>
    <col min="17" max="17" width="1.75390625" style="405" customWidth="1"/>
    <col min="18" max="18" width="31.875" style="395" customWidth="1"/>
    <col min="19" max="19" width="1.75390625" style="405" customWidth="1"/>
    <col min="20" max="22" width="14.625" style="612" customWidth="1"/>
    <col min="23" max="23" width="1.75390625" style="405" customWidth="1"/>
    <col min="24" max="24" width="14.75390625" style="612" customWidth="1"/>
    <col min="25" max="25" width="1.75390625" style="397" customWidth="1"/>
    <col min="26" max="26" width="14.75390625" style="612" customWidth="1"/>
    <col min="27" max="27" width="1.75390625" style="395" customWidth="1"/>
    <col min="28" max="16384" width="9.125" style="395" customWidth="1"/>
  </cols>
  <sheetData>
    <row r="1" spans="2:26" ht="18.75" customHeight="1">
      <c r="B1" s="396" t="s">
        <v>199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Z1" s="395"/>
    </row>
    <row r="2" spans="2:26" ht="18.75" customHeight="1" thickBot="1">
      <c r="B2" s="398" t="s">
        <v>403</v>
      </c>
      <c r="C2" s="399"/>
      <c r="D2" s="399"/>
      <c r="E2" s="399"/>
      <c r="F2" s="400"/>
      <c r="G2" s="401"/>
      <c r="H2" s="401"/>
      <c r="I2" s="400"/>
      <c r="J2" s="402"/>
      <c r="K2" s="403"/>
      <c r="L2" s="404"/>
      <c r="M2" s="404"/>
      <c r="N2" s="403"/>
      <c r="P2" s="406"/>
      <c r="R2" s="406"/>
      <c r="T2" s="405"/>
      <c r="U2" s="405"/>
      <c r="V2" s="405"/>
      <c r="X2" s="407" t="s">
        <v>415</v>
      </c>
      <c r="Y2" s="408"/>
      <c r="Z2" s="407" t="s">
        <v>415</v>
      </c>
    </row>
    <row r="3" spans="2:26" ht="18.75" customHeight="1">
      <c r="B3" s="409" t="s">
        <v>169</v>
      </c>
      <c r="C3" s="410"/>
      <c r="D3" s="410"/>
      <c r="E3" s="411"/>
      <c r="F3" s="412" t="s">
        <v>200</v>
      </c>
      <c r="G3" s="413"/>
      <c r="H3" s="413"/>
      <c r="I3" s="414"/>
      <c r="J3" s="415" t="s">
        <v>171</v>
      </c>
      <c r="K3" s="416" t="s">
        <v>173</v>
      </c>
      <c r="L3" s="417"/>
      <c r="M3" s="417"/>
      <c r="N3" s="418"/>
      <c r="O3" s="419"/>
      <c r="P3" s="420" t="s">
        <v>174</v>
      </c>
      <c r="Q3" s="419"/>
      <c r="R3" s="420" t="s">
        <v>174</v>
      </c>
      <c r="S3" s="419"/>
      <c r="T3" s="421" t="s">
        <v>177</v>
      </c>
      <c r="U3" s="422"/>
      <c r="V3" s="423"/>
      <c r="W3" s="419"/>
      <c r="X3" s="424" t="s">
        <v>167</v>
      </c>
      <c r="Z3" s="424" t="s">
        <v>167</v>
      </c>
    </row>
    <row r="4" spans="2:26" ht="18.75" customHeight="1" thickBot="1">
      <c r="B4" s="425" t="s">
        <v>170</v>
      </c>
      <c r="C4" s="426"/>
      <c r="D4" s="426"/>
      <c r="E4" s="427"/>
      <c r="F4" s="428" t="s">
        <v>170</v>
      </c>
      <c r="G4" s="429"/>
      <c r="H4" s="429"/>
      <c r="I4" s="430"/>
      <c r="J4" s="431" t="s">
        <v>172</v>
      </c>
      <c r="K4" s="432" t="s">
        <v>170</v>
      </c>
      <c r="L4" s="433"/>
      <c r="M4" s="433"/>
      <c r="N4" s="434"/>
      <c r="O4" s="419"/>
      <c r="P4" s="435" t="s">
        <v>175</v>
      </c>
      <c r="Q4" s="419"/>
      <c r="R4" s="435" t="s">
        <v>176</v>
      </c>
      <c r="S4" s="419"/>
      <c r="T4" s="436" t="s">
        <v>178</v>
      </c>
      <c r="U4" s="437"/>
      <c r="V4" s="438"/>
      <c r="W4" s="419"/>
      <c r="X4" s="439" t="s">
        <v>168</v>
      </c>
      <c r="Z4" s="439" t="s">
        <v>168</v>
      </c>
    </row>
    <row r="5" spans="2:26" ht="15" customHeight="1">
      <c r="B5" s="440"/>
      <c r="C5" s="440"/>
      <c r="D5" s="440"/>
      <c r="E5" s="440"/>
      <c r="F5" s="441"/>
      <c r="G5" s="442"/>
      <c r="H5" s="442"/>
      <c r="I5" s="441"/>
      <c r="J5" s="443"/>
      <c r="K5" s="444"/>
      <c r="L5" s="445"/>
      <c r="M5" s="445"/>
      <c r="N5" s="444"/>
      <c r="P5" s="446"/>
      <c r="R5" s="446"/>
      <c r="T5" s="447"/>
      <c r="U5" s="447"/>
      <c r="V5" s="447"/>
      <c r="X5" s="447"/>
      <c r="Z5" s="447"/>
    </row>
    <row r="6" spans="2:26" ht="18.75" customHeight="1" thickBot="1">
      <c r="B6" s="448">
        <v>28</v>
      </c>
      <c r="C6" s="448" t="s">
        <v>209</v>
      </c>
      <c r="D6" s="448" t="s">
        <v>35</v>
      </c>
      <c r="E6" s="448"/>
      <c r="F6" s="449"/>
      <c r="G6" s="450"/>
      <c r="H6" s="451"/>
      <c r="I6" s="452" t="s">
        <v>209</v>
      </c>
      <c r="J6" s="453" t="s">
        <v>54</v>
      </c>
      <c r="K6" s="454"/>
      <c r="L6" s="455"/>
      <c r="M6" s="455"/>
      <c r="N6" s="454"/>
      <c r="P6" s="456"/>
      <c r="R6" s="456"/>
      <c r="T6" s="457" t="s">
        <v>416</v>
      </c>
      <c r="U6" s="457" t="s">
        <v>417</v>
      </c>
      <c r="V6" s="457" t="s">
        <v>418</v>
      </c>
      <c r="X6" s="458">
        <f>SUM(X9:X99)</f>
        <v>20570000</v>
      </c>
      <c r="Z6" s="458">
        <f>SUM(Z9:Z99)</f>
        <v>20570000</v>
      </c>
    </row>
    <row r="7" spans="2:26" ht="18.75" customHeight="1">
      <c r="B7" s="459"/>
      <c r="C7" s="459"/>
      <c r="D7" s="459"/>
      <c r="E7" s="459"/>
      <c r="F7" s="460"/>
      <c r="G7" s="461"/>
      <c r="H7" s="461"/>
      <c r="I7" s="460"/>
      <c r="J7" s="462"/>
      <c r="K7" s="463"/>
      <c r="L7" s="464"/>
      <c r="M7" s="464"/>
      <c r="N7" s="463"/>
      <c r="P7" s="465"/>
      <c r="R7" s="406"/>
      <c r="T7" s="405"/>
      <c r="U7" s="405"/>
      <c r="V7" s="405"/>
      <c r="X7" s="405"/>
      <c r="Z7" s="466" t="s">
        <v>422</v>
      </c>
    </row>
    <row r="8" spans="2:26" ht="18.75" customHeight="1">
      <c r="B8" s="459"/>
      <c r="C8" s="459"/>
      <c r="D8" s="459"/>
      <c r="E8" s="459"/>
      <c r="F8" s="460"/>
      <c r="G8" s="461"/>
      <c r="H8" s="461"/>
      <c r="I8" s="460"/>
      <c r="J8" s="462"/>
      <c r="K8" s="463"/>
      <c r="L8" s="464"/>
      <c r="M8" s="464"/>
      <c r="N8" s="463"/>
      <c r="P8" s="465"/>
      <c r="R8" s="406"/>
      <c r="T8" s="405"/>
      <c r="U8" s="405"/>
      <c r="V8" s="405"/>
      <c r="X8" s="405"/>
      <c r="Z8" s="615"/>
    </row>
    <row r="9" spans="1:26" ht="18.75" customHeight="1">
      <c r="A9" s="467"/>
      <c r="B9" s="468">
        <v>38</v>
      </c>
      <c r="C9" s="469">
        <v>4</v>
      </c>
      <c r="D9" s="469">
        <v>2</v>
      </c>
      <c r="E9" s="469">
        <v>9</v>
      </c>
      <c r="F9" s="470">
        <v>9</v>
      </c>
      <c r="G9" s="471">
        <v>6</v>
      </c>
      <c r="H9" s="471">
        <v>0</v>
      </c>
      <c r="I9" s="472">
        <v>7</v>
      </c>
      <c r="J9" s="473">
        <v>2</v>
      </c>
      <c r="K9" s="474">
        <v>6</v>
      </c>
      <c r="L9" s="475">
        <v>1</v>
      </c>
      <c r="M9" s="475">
        <v>2</v>
      </c>
      <c r="N9" s="474">
        <v>1</v>
      </c>
      <c r="O9" s="476"/>
      <c r="P9" s="477"/>
      <c r="Q9" s="476"/>
      <c r="R9" s="478" t="s">
        <v>278</v>
      </c>
      <c r="S9" s="476"/>
      <c r="T9" s="479"/>
      <c r="U9" s="479"/>
      <c r="V9" s="479"/>
      <c r="W9" s="476"/>
      <c r="X9" s="476">
        <v>50000</v>
      </c>
      <c r="Z9" s="476">
        <v>50000</v>
      </c>
    </row>
    <row r="10" spans="1:26" ht="18.75" customHeight="1">
      <c r="A10" s="467"/>
      <c r="B10" s="468"/>
      <c r="C10" s="468"/>
      <c r="D10" s="468"/>
      <c r="E10" s="468"/>
      <c r="F10" s="472"/>
      <c r="G10" s="471"/>
      <c r="H10" s="471"/>
      <c r="I10" s="472"/>
      <c r="J10" s="473"/>
      <c r="K10" s="480"/>
      <c r="L10" s="475"/>
      <c r="M10" s="475"/>
      <c r="N10" s="480">
        <v>2</v>
      </c>
      <c r="O10" s="476"/>
      <c r="P10" s="477"/>
      <c r="Q10" s="476"/>
      <c r="R10" s="478" t="s">
        <v>279</v>
      </c>
      <c r="S10" s="476"/>
      <c r="T10" s="481"/>
      <c r="U10" s="481"/>
      <c r="V10" s="481"/>
      <c r="W10" s="476"/>
      <c r="X10" s="476">
        <v>250000</v>
      </c>
      <c r="Z10" s="476">
        <v>500000</v>
      </c>
    </row>
    <row r="11" spans="1:26" ht="18.75" customHeight="1">
      <c r="A11" s="467"/>
      <c r="B11" s="468"/>
      <c r="C11" s="468"/>
      <c r="D11" s="468"/>
      <c r="E11" s="468"/>
      <c r="F11" s="472"/>
      <c r="G11" s="471"/>
      <c r="H11" s="471"/>
      <c r="I11" s="472"/>
      <c r="J11" s="473"/>
      <c r="K11" s="480"/>
      <c r="L11" s="475"/>
      <c r="M11" s="475"/>
      <c r="N11" s="480">
        <v>4</v>
      </c>
      <c r="O11" s="476"/>
      <c r="P11" s="477"/>
      <c r="Q11" s="476"/>
      <c r="R11" s="478" t="s">
        <v>280</v>
      </c>
      <c r="S11" s="476"/>
      <c r="T11" s="481"/>
      <c r="U11" s="481"/>
      <c r="V11" s="481"/>
      <c r="W11" s="476"/>
      <c r="X11" s="476">
        <v>100000</v>
      </c>
      <c r="Z11" s="476">
        <v>100000</v>
      </c>
    </row>
    <row r="12" spans="1:26" ht="18.75" customHeight="1">
      <c r="A12" s="467"/>
      <c r="B12" s="468"/>
      <c r="C12" s="468"/>
      <c r="D12" s="468"/>
      <c r="E12" s="468"/>
      <c r="F12" s="472"/>
      <c r="G12" s="471"/>
      <c r="H12" s="471"/>
      <c r="I12" s="472"/>
      <c r="J12" s="473"/>
      <c r="K12" s="480"/>
      <c r="L12" s="475"/>
      <c r="M12" s="475"/>
      <c r="N12" s="480">
        <v>5</v>
      </c>
      <c r="O12" s="476"/>
      <c r="P12" s="477"/>
      <c r="Q12" s="476"/>
      <c r="R12" s="478" t="s">
        <v>281</v>
      </c>
      <c r="S12" s="476"/>
      <c r="T12" s="481"/>
      <c r="U12" s="481"/>
      <c r="V12" s="481"/>
      <c r="W12" s="476"/>
      <c r="X12" s="476">
        <v>50000</v>
      </c>
      <c r="Z12" s="476">
        <v>50000</v>
      </c>
    </row>
    <row r="13" spans="1:26" ht="18.75" customHeight="1">
      <c r="A13" s="467"/>
      <c r="B13" s="468"/>
      <c r="C13" s="468"/>
      <c r="D13" s="468"/>
      <c r="E13" s="468"/>
      <c r="F13" s="472"/>
      <c r="G13" s="471"/>
      <c r="H13" s="471"/>
      <c r="I13" s="472"/>
      <c r="J13" s="473"/>
      <c r="K13" s="474">
        <v>6</v>
      </c>
      <c r="L13" s="475">
        <v>1</v>
      </c>
      <c r="M13" s="475">
        <v>3</v>
      </c>
      <c r="N13" s="474">
        <v>1</v>
      </c>
      <c r="O13" s="476"/>
      <c r="P13" s="477"/>
      <c r="Q13" s="476"/>
      <c r="R13" s="478" t="s">
        <v>282</v>
      </c>
      <c r="S13" s="476"/>
      <c r="T13" s="481"/>
      <c r="U13" s="481"/>
      <c r="V13" s="481"/>
      <c r="W13" s="476"/>
      <c r="X13" s="476">
        <v>50000</v>
      </c>
      <c r="Z13" s="476">
        <v>50000</v>
      </c>
    </row>
    <row r="14" spans="2:26" ht="18.75" customHeight="1">
      <c r="B14" s="459"/>
      <c r="C14" s="459"/>
      <c r="D14" s="459"/>
      <c r="E14" s="459"/>
      <c r="F14" s="460"/>
      <c r="G14" s="461"/>
      <c r="H14" s="461"/>
      <c r="I14" s="460"/>
      <c r="J14" s="462"/>
      <c r="K14" s="463"/>
      <c r="L14" s="464"/>
      <c r="M14" s="464"/>
      <c r="N14" s="463"/>
      <c r="P14" s="465"/>
      <c r="R14" s="406"/>
      <c r="T14" s="405"/>
      <c r="U14" s="405"/>
      <c r="V14" s="405"/>
      <c r="X14" s="405"/>
      <c r="Z14" s="405"/>
    </row>
    <row r="15" spans="1:26" ht="18.75" customHeight="1">
      <c r="A15" s="467"/>
      <c r="B15" s="468">
        <v>38</v>
      </c>
      <c r="C15" s="469">
        <v>4</v>
      </c>
      <c r="D15" s="469">
        <v>2</v>
      </c>
      <c r="E15" s="469">
        <v>4</v>
      </c>
      <c r="F15" s="470">
        <v>9</v>
      </c>
      <c r="G15" s="471">
        <v>4</v>
      </c>
      <c r="H15" s="471">
        <v>1</v>
      </c>
      <c r="I15" s="472">
        <v>0</v>
      </c>
      <c r="J15" s="473">
        <v>2</v>
      </c>
      <c r="K15" s="474">
        <v>6</v>
      </c>
      <c r="L15" s="475">
        <v>1</v>
      </c>
      <c r="M15" s="475">
        <v>2</v>
      </c>
      <c r="N15" s="474">
        <v>1</v>
      </c>
      <c r="O15" s="476"/>
      <c r="P15" s="477"/>
      <c r="Q15" s="476"/>
      <c r="R15" s="478" t="s">
        <v>278</v>
      </c>
      <c r="S15" s="476"/>
      <c r="T15" s="479"/>
      <c r="U15" s="479"/>
      <c r="V15" s="479"/>
      <c r="W15" s="476"/>
      <c r="X15" s="476">
        <v>100000</v>
      </c>
      <c r="Z15" s="476">
        <v>100000</v>
      </c>
    </row>
    <row r="16" spans="1:26" ht="18.75" customHeight="1">
      <c r="A16" s="467"/>
      <c r="B16" s="468"/>
      <c r="C16" s="468"/>
      <c r="D16" s="468"/>
      <c r="E16" s="468"/>
      <c r="F16" s="472"/>
      <c r="G16" s="471"/>
      <c r="H16" s="471"/>
      <c r="I16" s="472"/>
      <c r="J16" s="473"/>
      <c r="K16" s="480"/>
      <c r="L16" s="475"/>
      <c r="M16" s="475"/>
      <c r="N16" s="480">
        <v>2</v>
      </c>
      <c r="O16" s="476"/>
      <c r="P16" s="477"/>
      <c r="Q16" s="476"/>
      <c r="R16" s="478" t="s">
        <v>402</v>
      </c>
      <c r="S16" s="476"/>
      <c r="T16" s="481"/>
      <c r="U16" s="481"/>
      <c r="V16" s="481"/>
      <c r="W16" s="476"/>
      <c r="X16" s="476">
        <v>125000</v>
      </c>
      <c r="Z16" s="476">
        <v>125000</v>
      </c>
    </row>
    <row r="17" spans="1:26" ht="18.75" customHeight="1">
      <c r="A17" s="467"/>
      <c r="B17" s="468"/>
      <c r="C17" s="468"/>
      <c r="D17" s="468"/>
      <c r="E17" s="468"/>
      <c r="F17" s="472"/>
      <c r="G17" s="471"/>
      <c r="H17" s="471"/>
      <c r="I17" s="472"/>
      <c r="J17" s="473"/>
      <c r="K17" s="480"/>
      <c r="L17" s="475"/>
      <c r="M17" s="475"/>
      <c r="N17" s="480">
        <v>4</v>
      </c>
      <c r="O17" s="476"/>
      <c r="P17" s="477"/>
      <c r="Q17" s="476"/>
      <c r="R17" s="478" t="s">
        <v>280</v>
      </c>
      <c r="S17" s="476"/>
      <c r="T17" s="481"/>
      <c r="U17" s="481"/>
      <c r="V17" s="481"/>
      <c r="W17" s="476"/>
      <c r="X17" s="476">
        <v>75000</v>
      </c>
      <c r="Z17" s="476">
        <v>75000</v>
      </c>
    </row>
    <row r="18" spans="1:26" ht="18.75" customHeight="1">
      <c r="A18" s="467"/>
      <c r="B18" s="468"/>
      <c r="C18" s="468"/>
      <c r="D18" s="468"/>
      <c r="E18" s="468"/>
      <c r="F18" s="472"/>
      <c r="G18" s="471"/>
      <c r="H18" s="471"/>
      <c r="I18" s="472"/>
      <c r="J18" s="473"/>
      <c r="K18" s="480"/>
      <c r="L18" s="475"/>
      <c r="M18" s="475"/>
      <c r="N18" s="480">
        <v>5</v>
      </c>
      <c r="O18" s="476"/>
      <c r="P18" s="477"/>
      <c r="Q18" s="476"/>
      <c r="R18" s="478" t="s">
        <v>281</v>
      </c>
      <c r="S18" s="476"/>
      <c r="T18" s="481"/>
      <c r="U18" s="481"/>
      <c r="V18" s="481"/>
      <c r="W18" s="476"/>
      <c r="X18" s="476">
        <v>50000</v>
      </c>
      <c r="Z18" s="476">
        <v>50000</v>
      </c>
    </row>
    <row r="19" spans="1:26" ht="18.75" customHeight="1">
      <c r="A19" s="467"/>
      <c r="B19" s="468"/>
      <c r="C19" s="468"/>
      <c r="D19" s="468"/>
      <c r="E19" s="468"/>
      <c r="F19" s="472"/>
      <c r="G19" s="471"/>
      <c r="H19" s="471"/>
      <c r="I19" s="472"/>
      <c r="J19" s="473"/>
      <c r="K19" s="474">
        <v>6</v>
      </c>
      <c r="L19" s="475">
        <v>1</v>
      </c>
      <c r="M19" s="475">
        <v>3</v>
      </c>
      <c r="N19" s="474">
        <v>1</v>
      </c>
      <c r="O19" s="476"/>
      <c r="P19" s="477"/>
      <c r="Q19" s="476"/>
      <c r="R19" s="478" t="s">
        <v>282</v>
      </c>
      <c r="S19" s="476"/>
      <c r="T19" s="481"/>
      <c r="U19" s="481"/>
      <c r="V19" s="481"/>
      <c r="W19" s="476"/>
      <c r="X19" s="476">
        <v>75000</v>
      </c>
      <c r="Z19" s="476">
        <v>75000</v>
      </c>
    </row>
    <row r="20" spans="1:26" ht="18.75" customHeight="1">
      <c r="A20" s="467"/>
      <c r="B20" s="468"/>
      <c r="C20" s="468"/>
      <c r="D20" s="468"/>
      <c r="E20" s="468"/>
      <c r="F20" s="472"/>
      <c r="G20" s="471"/>
      <c r="H20" s="471"/>
      <c r="I20" s="472"/>
      <c r="J20" s="473"/>
      <c r="K20" s="480"/>
      <c r="L20" s="475"/>
      <c r="M20" s="475"/>
      <c r="N20" s="474">
        <v>2</v>
      </c>
      <c r="O20" s="476"/>
      <c r="P20" s="477"/>
      <c r="Q20" s="476"/>
      <c r="R20" s="478" t="s">
        <v>283</v>
      </c>
      <c r="S20" s="476"/>
      <c r="T20" s="481"/>
      <c r="U20" s="481"/>
      <c r="V20" s="481"/>
      <c r="W20" s="476"/>
      <c r="X20" s="476">
        <v>75000</v>
      </c>
      <c r="Z20" s="476">
        <v>75000</v>
      </c>
    </row>
    <row r="21" spans="1:26" ht="18.75" customHeight="1" hidden="1">
      <c r="A21" s="467"/>
      <c r="B21" s="468"/>
      <c r="C21" s="468"/>
      <c r="D21" s="468"/>
      <c r="E21" s="468"/>
      <c r="F21" s="472"/>
      <c r="G21" s="471"/>
      <c r="H21" s="471"/>
      <c r="I21" s="472"/>
      <c r="J21" s="473"/>
      <c r="K21" s="474">
        <v>6</v>
      </c>
      <c r="L21" s="475">
        <v>3</v>
      </c>
      <c r="M21" s="475">
        <v>1</v>
      </c>
      <c r="N21" s="474">
        <v>1</v>
      </c>
      <c r="O21" s="476"/>
      <c r="P21" s="477"/>
      <c r="Q21" s="476"/>
      <c r="R21" s="478" t="s">
        <v>284</v>
      </c>
      <c r="S21" s="476"/>
      <c r="T21" s="481"/>
      <c r="U21" s="481"/>
      <c r="V21" s="481"/>
      <c r="W21" s="476"/>
      <c r="X21" s="476">
        <v>0</v>
      </c>
      <c r="Z21" s="476">
        <v>0</v>
      </c>
    </row>
    <row r="22" spans="2:26" ht="18.75" customHeight="1">
      <c r="B22" s="482"/>
      <c r="C22" s="482"/>
      <c r="D22" s="482"/>
      <c r="E22" s="482"/>
      <c r="F22" s="472"/>
      <c r="G22" s="471"/>
      <c r="H22" s="471"/>
      <c r="I22" s="472"/>
      <c r="J22" s="473"/>
      <c r="K22" s="480"/>
      <c r="L22" s="475"/>
      <c r="M22" s="475"/>
      <c r="N22" s="480"/>
      <c r="P22" s="465"/>
      <c r="R22" s="406"/>
      <c r="T22" s="405"/>
      <c r="U22" s="405"/>
      <c r="V22" s="405"/>
      <c r="X22" s="405"/>
      <c r="Z22" s="405"/>
    </row>
    <row r="23" spans="2:26" ht="18.75" customHeight="1">
      <c r="B23" s="483"/>
      <c r="C23" s="483"/>
      <c r="D23" s="483"/>
      <c r="E23" s="483"/>
      <c r="F23" s="470"/>
      <c r="G23" s="484"/>
      <c r="H23" s="484"/>
      <c r="I23" s="470"/>
      <c r="J23" s="485"/>
      <c r="K23" s="474"/>
      <c r="L23" s="475"/>
      <c r="M23" s="475"/>
      <c r="N23" s="474" t="s">
        <v>179</v>
      </c>
      <c r="O23" s="486"/>
      <c r="P23" s="487" t="s">
        <v>224</v>
      </c>
      <c r="Q23" s="486"/>
      <c r="R23" s="488" t="s">
        <v>285</v>
      </c>
      <c r="S23" s="486"/>
      <c r="T23" s="489"/>
      <c r="U23" s="490"/>
      <c r="V23" s="490">
        <v>1000000</v>
      </c>
      <c r="W23" s="486"/>
      <c r="X23" s="405"/>
      <c r="Z23" s="405"/>
    </row>
    <row r="24" spans="2:26" ht="18.75" customHeight="1">
      <c r="B24" s="483"/>
      <c r="C24" s="483"/>
      <c r="D24" s="483"/>
      <c r="E24" s="483"/>
      <c r="F24" s="470"/>
      <c r="G24" s="484"/>
      <c r="H24" s="484"/>
      <c r="I24" s="470"/>
      <c r="J24" s="485"/>
      <c r="K24" s="474"/>
      <c r="L24" s="475"/>
      <c r="M24" s="475"/>
      <c r="N24" s="474"/>
      <c r="O24" s="486"/>
      <c r="P24" s="487"/>
      <c r="Q24" s="486"/>
      <c r="R24" s="488"/>
      <c r="S24" s="486"/>
      <c r="T24" s="489">
        <f>SUM(T25:T30)</f>
        <v>500000</v>
      </c>
      <c r="U24" s="489">
        <f>SUM(U25:U30)</f>
        <v>500000</v>
      </c>
      <c r="V24" s="405"/>
      <c r="W24" s="486"/>
      <c r="X24" s="405"/>
      <c r="Z24" s="405"/>
    </row>
    <row r="25" spans="2:26" ht="18.75" customHeight="1">
      <c r="B25" s="482"/>
      <c r="C25" s="482"/>
      <c r="D25" s="482"/>
      <c r="E25" s="482"/>
      <c r="F25" s="472"/>
      <c r="G25" s="471"/>
      <c r="H25" s="471"/>
      <c r="I25" s="472"/>
      <c r="J25" s="473"/>
      <c r="K25" s="480"/>
      <c r="L25" s="475"/>
      <c r="M25" s="475"/>
      <c r="N25" s="480"/>
      <c r="P25" s="491"/>
      <c r="R25" s="492" t="s">
        <v>147</v>
      </c>
      <c r="T25" s="493">
        <v>100000</v>
      </c>
      <c r="U25" s="493">
        <v>50000</v>
      </c>
      <c r="V25" s="493"/>
      <c r="X25" s="405"/>
      <c r="Z25" s="405"/>
    </row>
    <row r="26" spans="2:26" ht="18.75" customHeight="1">
      <c r="B26" s="482"/>
      <c r="C26" s="482"/>
      <c r="D26" s="482"/>
      <c r="E26" s="482"/>
      <c r="F26" s="472"/>
      <c r="G26" s="471"/>
      <c r="H26" s="471"/>
      <c r="I26" s="472"/>
      <c r="J26" s="473"/>
      <c r="K26" s="480"/>
      <c r="L26" s="475"/>
      <c r="M26" s="475"/>
      <c r="N26" s="480"/>
      <c r="P26" s="477"/>
      <c r="R26" s="492" t="s">
        <v>148</v>
      </c>
      <c r="T26" s="493">
        <v>125000</v>
      </c>
      <c r="U26" s="493">
        <v>250000</v>
      </c>
      <c r="V26" s="493"/>
      <c r="X26" s="405"/>
      <c r="Z26" s="405"/>
    </row>
    <row r="27" spans="2:26" ht="18.75" customHeight="1">
      <c r="B27" s="482"/>
      <c r="C27" s="482"/>
      <c r="D27" s="482"/>
      <c r="E27" s="482"/>
      <c r="F27" s="472"/>
      <c r="G27" s="471"/>
      <c r="H27" s="471"/>
      <c r="I27" s="472"/>
      <c r="J27" s="473"/>
      <c r="K27" s="480"/>
      <c r="L27" s="475"/>
      <c r="M27" s="475"/>
      <c r="N27" s="480"/>
      <c r="P27" s="477"/>
      <c r="R27" s="492" t="s">
        <v>149</v>
      </c>
      <c r="T27" s="493">
        <v>75000</v>
      </c>
      <c r="U27" s="493">
        <v>100000</v>
      </c>
      <c r="V27" s="493"/>
      <c r="X27" s="405"/>
      <c r="Z27" s="405"/>
    </row>
    <row r="28" spans="2:26" ht="18.75" customHeight="1">
      <c r="B28" s="482"/>
      <c r="C28" s="482"/>
      <c r="D28" s="482"/>
      <c r="E28" s="482"/>
      <c r="F28" s="472"/>
      <c r="G28" s="471"/>
      <c r="H28" s="471"/>
      <c r="I28" s="472"/>
      <c r="J28" s="473"/>
      <c r="K28" s="480"/>
      <c r="L28" s="475"/>
      <c r="M28" s="475"/>
      <c r="N28" s="480"/>
      <c r="P28" s="477"/>
      <c r="R28" s="492" t="s">
        <v>150</v>
      </c>
      <c r="T28" s="493">
        <v>50000</v>
      </c>
      <c r="U28" s="493">
        <v>50000</v>
      </c>
      <c r="V28" s="493"/>
      <c r="X28" s="405"/>
      <c r="Z28" s="405"/>
    </row>
    <row r="29" spans="2:26" ht="18.75" customHeight="1">
      <c r="B29" s="482"/>
      <c r="C29" s="482"/>
      <c r="D29" s="482"/>
      <c r="E29" s="482"/>
      <c r="F29" s="472"/>
      <c r="G29" s="471"/>
      <c r="H29" s="471"/>
      <c r="I29" s="472"/>
      <c r="J29" s="473"/>
      <c r="K29" s="480"/>
      <c r="L29" s="475"/>
      <c r="M29" s="475"/>
      <c r="N29" s="480"/>
      <c r="P29" s="477"/>
      <c r="R29" s="492" t="s">
        <v>151</v>
      </c>
      <c r="T29" s="493">
        <v>75000</v>
      </c>
      <c r="U29" s="493">
        <v>50000</v>
      </c>
      <c r="V29" s="493"/>
      <c r="X29" s="405"/>
      <c r="Z29" s="405"/>
    </row>
    <row r="30" spans="2:26" ht="18.75" customHeight="1">
      <c r="B30" s="482"/>
      <c r="C30" s="482"/>
      <c r="D30" s="482"/>
      <c r="E30" s="482"/>
      <c r="F30" s="472"/>
      <c r="G30" s="471"/>
      <c r="H30" s="471"/>
      <c r="I30" s="472"/>
      <c r="J30" s="473"/>
      <c r="K30" s="480"/>
      <c r="L30" s="475"/>
      <c r="M30" s="475"/>
      <c r="N30" s="480"/>
      <c r="P30" s="494"/>
      <c r="R30" s="492" t="s">
        <v>152</v>
      </c>
      <c r="T30" s="493">
        <v>75000</v>
      </c>
      <c r="U30" s="405"/>
      <c r="V30" s="405"/>
      <c r="X30" s="405"/>
      <c r="Z30" s="405"/>
    </row>
    <row r="31" spans="2:26" ht="18.75" customHeight="1">
      <c r="B31" s="482"/>
      <c r="C31" s="482"/>
      <c r="D31" s="482"/>
      <c r="E31" s="482"/>
      <c r="F31" s="472"/>
      <c r="G31" s="471"/>
      <c r="H31" s="471"/>
      <c r="I31" s="472"/>
      <c r="J31" s="473"/>
      <c r="K31" s="480"/>
      <c r="L31" s="475"/>
      <c r="M31" s="475"/>
      <c r="N31" s="480"/>
      <c r="P31" s="487"/>
      <c r="R31" s="406"/>
      <c r="T31" s="405"/>
      <c r="U31" s="405"/>
      <c r="V31" s="405"/>
      <c r="X31" s="405"/>
      <c r="Z31" s="405"/>
    </row>
    <row r="32" spans="1:26" ht="18.75" customHeight="1">
      <c r="A32" s="467"/>
      <c r="B32" s="468">
        <v>38</v>
      </c>
      <c r="C32" s="469">
        <v>4</v>
      </c>
      <c r="D32" s="469">
        <v>2</v>
      </c>
      <c r="E32" s="469">
        <v>10</v>
      </c>
      <c r="F32" s="470">
        <v>9</v>
      </c>
      <c r="G32" s="471">
        <v>4</v>
      </c>
      <c r="H32" s="471">
        <v>1</v>
      </c>
      <c r="I32" s="472">
        <v>0</v>
      </c>
      <c r="J32" s="473">
        <v>2</v>
      </c>
      <c r="K32" s="474">
        <v>6</v>
      </c>
      <c r="L32" s="475">
        <v>1</v>
      </c>
      <c r="M32" s="475">
        <v>2</v>
      </c>
      <c r="N32" s="474">
        <v>1</v>
      </c>
      <c r="O32" s="476"/>
      <c r="P32" s="477"/>
      <c r="Q32" s="476"/>
      <c r="R32" s="478" t="s">
        <v>413</v>
      </c>
      <c r="S32" s="476"/>
      <c r="T32" s="479"/>
      <c r="U32" s="479"/>
      <c r="V32" s="479"/>
      <c r="W32" s="476"/>
      <c r="X32" s="476">
        <v>100000</v>
      </c>
      <c r="Z32" s="476">
        <v>100000</v>
      </c>
    </row>
    <row r="33" spans="1:26" ht="18.75" customHeight="1">
      <c r="A33" s="467"/>
      <c r="B33" s="468"/>
      <c r="C33" s="468"/>
      <c r="D33" s="468"/>
      <c r="E33" s="468"/>
      <c r="F33" s="472"/>
      <c r="G33" s="471"/>
      <c r="H33" s="471"/>
      <c r="I33" s="472"/>
      <c r="J33" s="473"/>
      <c r="K33" s="480"/>
      <c r="L33" s="475"/>
      <c r="M33" s="475"/>
      <c r="N33" s="480">
        <v>2</v>
      </c>
      <c r="O33" s="476"/>
      <c r="P33" s="477"/>
      <c r="Q33" s="476"/>
      <c r="R33" s="478" t="s">
        <v>414</v>
      </c>
      <c r="S33" s="476"/>
      <c r="T33" s="481"/>
      <c r="U33" s="481"/>
      <c r="V33" s="481"/>
      <c r="W33" s="476"/>
      <c r="X33" s="476">
        <v>350000</v>
      </c>
      <c r="Z33" s="476">
        <v>200000</v>
      </c>
    </row>
    <row r="34" spans="1:26" ht="18.75" customHeight="1">
      <c r="A34" s="467"/>
      <c r="B34" s="468"/>
      <c r="C34" s="468"/>
      <c r="D34" s="468"/>
      <c r="E34" s="468"/>
      <c r="F34" s="472"/>
      <c r="G34" s="471"/>
      <c r="H34" s="471"/>
      <c r="I34" s="472"/>
      <c r="J34" s="473"/>
      <c r="K34" s="474">
        <v>6</v>
      </c>
      <c r="L34" s="475">
        <v>3</v>
      </c>
      <c r="M34" s="475">
        <v>1</v>
      </c>
      <c r="N34" s="474">
        <v>1</v>
      </c>
      <c r="O34" s="476"/>
      <c r="P34" s="477"/>
      <c r="Q34" s="476"/>
      <c r="R34" s="478" t="s">
        <v>284</v>
      </c>
      <c r="S34" s="476"/>
      <c r="T34" s="481"/>
      <c r="U34" s="481"/>
      <c r="V34" s="481"/>
      <c r="W34" s="476"/>
      <c r="X34" s="476">
        <v>300000</v>
      </c>
      <c r="Z34" s="476">
        <v>200000</v>
      </c>
    </row>
    <row r="35" spans="2:26" ht="18.75" customHeight="1">
      <c r="B35" s="482"/>
      <c r="C35" s="482"/>
      <c r="D35" s="482"/>
      <c r="E35" s="482"/>
      <c r="F35" s="472"/>
      <c r="G35" s="471"/>
      <c r="H35" s="471"/>
      <c r="I35" s="472"/>
      <c r="J35" s="473"/>
      <c r="K35" s="480"/>
      <c r="L35" s="475"/>
      <c r="M35" s="475"/>
      <c r="N35" s="480"/>
      <c r="P35" s="487"/>
      <c r="R35" s="406"/>
      <c r="T35" s="405"/>
      <c r="U35" s="405"/>
      <c r="V35" s="405"/>
      <c r="X35" s="405"/>
      <c r="Z35" s="405"/>
    </row>
    <row r="36" spans="2:26" ht="18.75" customHeight="1">
      <c r="B36" s="483"/>
      <c r="C36" s="483"/>
      <c r="D36" s="483"/>
      <c r="E36" s="483"/>
      <c r="F36" s="470"/>
      <c r="G36" s="484"/>
      <c r="H36" s="484"/>
      <c r="I36" s="470"/>
      <c r="J36" s="485"/>
      <c r="K36" s="480"/>
      <c r="L36" s="475"/>
      <c r="M36" s="475"/>
      <c r="N36" s="474" t="s">
        <v>179</v>
      </c>
      <c r="O36" s="486"/>
      <c r="P36" s="487" t="s">
        <v>225</v>
      </c>
      <c r="Q36" s="486"/>
      <c r="R36" s="495" t="s">
        <v>286</v>
      </c>
      <c r="S36" s="486"/>
      <c r="T36" s="489"/>
      <c r="U36" s="490"/>
      <c r="V36" s="490">
        <v>750000</v>
      </c>
      <c r="W36" s="486"/>
      <c r="X36" s="405"/>
      <c r="Z36" s="405"/>
    </row>
    <row r="37" spans="2:26" ht="18.75" customHeight="1">
      <c r="B37" s="483"/>
      <c r="C37" s="483"/>
      <c r="D37" s="483"/>
      <c r="E37" s="483"/>
      <c r="F37" s="470"/>
      <c r="G37" s="484"/>
      <c r="H37" s="484"/>
      <c r="I37" s="470"/>
      <c r="J37" s="485"/>
      <c r="K37" s="480"/>
      <c r="L37" s="475"/>
      <c r="M37" s="475"/>
      <c r="N37" s="474"/>
      <c r="O37" s="486"/>
      <c r="P37" s="487"/>
      <c r="Q37" s="486"/>
      <c r="R37" s="495"/>
      <c r="S37" s="486"/>
      <c r="T37" s="489">
        <f>SUM(T38:T40)</f>
        <v>500000</v>
      </c>
      <c r="U37" s="489">
        <f>SUM(U38:U40)</f>
        <v>250000</v>
      </c>
      <c r="V37" s="405"/>
      <c r="W37" s="486"/>
      <c r="X37" s="405"/>
      <c r="Z37" s="405"/>
    </row>
    <row r="38" spans="2:26" ht="18.75" customHeight="1">
      <c r="B38" s="483"/>
      <c r="C38" s="483"/>
      <c r="D38" s="483"/>
      <c r="E38" s="483"/>
      <c r="F38" s="470"/>
      <c r="G38" s="484"/>
      <c r="H38" s="484"/>
      <c r="I38" s="470"/>
      <c r="J38" s="485"/>
      <c r="K38" s="480"/>
      <c r="L38" s="475"/>
      <c r="M38" s="475"/>
      <c r="N38" s="474"/>
      <c r="O38" s="486"/>
      <c r="P38" s="487"/>
      <c r="Q38" s="486"/>
      <c r="R38" s="492" t="s">
        <v>147</v>
      </c>
      <c r="T38" s="493">
        <v>100000</v>
      </c>
      <c r="U38" s="493">
        <v>0</v>
      </c>
      <c r="V38" s="493"/>
      <c r="W38" s="486"/>
      <c r="X38" s="405"/>
      <c r="Z38" s="405"/>
    </row>
    <row r="39" spans="2:26" ht="18.75" customHeight="1">
      <c r="B39" s="482"/>
      <c r="C39" s="482"/>
      <c r="D39" s="482"/>
      <c r="E39" s="482"/>
      <c r="F39" s="472"/>
      <c r="G39" s="471"/>
      <c r="H39" s="471"/>
      <c r="I39" s="472"/>
      <c r="J39" s="473"/>
      <c r="K39" s="480"/>
      <c r="L39" s="475"/>
      <c r="M39" s="475"/>
      <c r="N39" s="480"/>
      <c r="P39" s="491"/>
      <c r="R39" s="492" t="s">
        <v>148</v>
      </c>
      <c r="T39" s="493">
        <v>200000</v>
      </c>
      <c r="U39" s="493">
        <v>250000</v>
      </c>
      <c r="V39" s="493"/>
      <c r="X39" s="405"/>
      <c r="Z39" s="405"/>
    </row>
    <row r="40" spans="2:26" ht="18.75" customHeight="1" thickBot="1">
      <c r="B40" s="496"/>
      <c r="C40" s="496"/>
      <c r="D40" s="496"/>
      <c r="E40" s="496"/>
      <c r="F40" s="497"/>
      <c r="G40" s="498"/>
      <c r="H40" s="498"/>
      <c r="I40" s="497"/>
      <c r="J40" s="431"/>
      <c r="K40" s="499"/>
      <c r="L40" s="500"/>
      <c r="M40" s="500"/>
      <c r="N40" s="499"/>
      <c r="O40" s="501"/>
      <c r="P40" s="502"/>
      <c r="Q40" s="501"/>
      <c r="R40" s="503" t="s">
        <v>153</v>
      </c>
      <c r="S40" s="501"/>
      <c r="T40" s="504">
        <v>200000</v>
      </c>
      <c r="U40" s="504">
        <v>0</v>
      </c>
      <c r="V40" s="504"/>
      <c r="W40" s="501"/>
      <c r="X40" s="501"/>
      <c r="Y40" s="613"/>
      <c r="Z40" s="501"/>
    </row>
    <row r="41" spans="2:26" ht="18.75" customHeight="1">
      <c r="B41" s="482"/>
      <c r="C41" s="482"/>
      <c r="D41" s="482"/>
      <c r="E41" s="482"/>
      <c r="F41" s="472"/>
      <c r="G41" s="471"/>
      <c r="H41" s="471"/>
      <c r="I41" s="472"/>
      <c r="J41" s="473"/>
      <c r="K41" s="480"/>
      <c r="L41" s="475"/>
      <c r="M41" s="475"/>
      <c r="N41" s="480"/>
      <c r="P41" s="487"/>
      <c r="R41" s="406"/>
      <c r="T41" s="405"/>
      <c r="U41" s="405"/>
      <c r="V41" s="405"/>
      <c r="X41" s="405"/>
      <c r="Z41" s="405"/>
    </row>
    <row r="42" spans="2:26" ht="18.75" customHeight="1">
      <c r="B42" s="482"/>
      <c r="C42" s="482"/>
      <c r="D42" s="482"/>
      <c r="E42" s="482"/>
      <c r="F42" s="472"/>
      <c r="G42" s="471"/>
      <c r="H42" s="471"/>
      <c r="I42" s="472"/>
      <c r="J42" s="473"/>
      <c r="K42" s="480"/>
      <c r="L42" s="475"/>
      <c r="M42" s="475"/>
      <c r="N42" s="480"/>
      <c r="P42" s="487"/>
      <c r="R42" s="406"/>
      <c r="T42" s="405"/>
      <c r="U42" s="405"/>
      <c r="V42" s="405"/>
      <c r="X42" s="405"/>
      <c r="Z42" s="405"/>
    </row>
    <row r="43" spans="1:26" ht="18.75" customHeight="1">
      <c r="A43" s="467"/>
      <c r="B43" s="468">
        <v>38</v>
      </c>
      <c r="C43" s="469">
        <v>4</v>
      </c>
      <c r="D43" s="469">
        <v>2</v>
      </c>
      <c r="E43" s="469">
        <v>4</v>
      </c>
      <c r="F43" s="470">
        <v>9</v>
      </c>
      <c r="G43" s="471">
        <v>4</v>
      </c>
      <c r="H43" s="471">
        <v>1</v>
      </c>
      <c r="I43" s="472">
        <v>0</v>
      </c>
      <c r="J43" s="473">
        <v>2</v>
      </c>
      <c r="K43" s="474">
        <v>6</v>
      </c>
      <c r="L43" s="475">
        <v>5</v>
      </c>
      <c r="M43" s="475">
        <v>1</v>
      </c>
      <c r="N43" s="474">
        <v>1</v>
      </c>
      <c r="O43" s="476"/>
      <c r="P43" s="477"/>
      <c r="Q43" s="476"/>
      <c r="R43" s="478" t="s">
        <v>154</v>
      </c>
      <c r="S43" s="476"/>
      <c r="T43" s="479"/>
      <c r="U43" s="479"/>
      <c r="V43" s="479"/>
      <c r="W43" s="476"/>
      <c r="X43" s="476">
        <v>70000</v>
      </c>
      <c r="Z43" s="476">
        <v>70000</v>
      </c>
    </row>
    <row r="44" spans="1:26" ht="18.75" customHeight="1">
      <c r="A44" s="467"/>
      <c r="B44" s="482"/>
      <c r="C44" s="483"/>
      <c r="D44" s="483"/>
      <c r="E44" s="483"/>
      <c r="F44" s="470"/>
      <c r="G44" s="471"/>
      <c r="H44" s="471"/>
      <c r="I44" s="472"/>
      <c r="J44" s="473"/>
      <c r="K44" s="474"/>
      <c r="L44" s="475"/>
      <c r="M44" s="475"/>
      <c r="N44" s="474"/>
      <c r="O44" s="486"/>
      <c r="P44" s="487"/>
      <c r="Q44" s="486"/>
      <c r="R44" s="406"/>
      <c r="S44" s="486"/>
      <c r="T44" s="405"/>
      <c r="U44" s="486"/>
      <c r="V44" s="486"/>
      <c r="W44" s="486"/>
      <c r="X44" s="405"/>
      <c r="Z44" s="405"/>
    </row>
    <row r="45" spans="2:26" ht="18.75" customHeight="1">
      <c r="B45" s="482"/>
      <c r="C45" s="482"/>
      <c r="D45" s="482"/>
      <c r="E45" s="482"/>
      <c r="F45" s="472"/>
      <c r="G45" s="471"/>
      <c r="H45" s="471"/>
      <c r="I45" s="472"/>
      <c r="J45" s="473"/>
      <c r="K45" s="480"/>
      <c r="L45" s="475"/>
      <c r="M45" s="475"/>
      <c r="N45" s="480"/>
      <c r="O45" s="486"/>
      <c r="P45" s="487" t="s">
        <v>226</v>
      </c>
      <c r="Q45" s="486"/>
      <c r="R45" s="495" t="s">
        <v>55</v>
      </c>
      <c r="S45" s="486"/>
      <c r="T45" s="489"/>
      <c r="U45" s="490"/>
      <c r="V45" s="490">
        <v>70000</v>
      </c>
      <c r="W45" s="486"/>
      <c r="X45" s="405"/>
      <c r="Z45" s="405"/>
    </row>
    <row r="46" spans="2:26" ht="18.75" customHeight="1" thickBot="1">
      <c r="B46" s="496"/>
      <c r="C46" s="496"/>
      <c r="D46" s="496"/>
      <c r="E46" s="496"/>
      <c r="F46" s="497"/>
      <c r="G46" s="498"/>
      <c r="H46" s="498"/>
      <c r="I46" s="497"/>
      <c r="J46" s="431"/>
      <c r="K46" s="499"/>
      <c r="L46" s="500"/>
      <c r="M46" s="500"/>
      <c r="N46" s="499"/>
      <c r="O46" s="505"/>
      <c r="P46" s="502"/>
      <c r="Q46" s="505"/>
      <c r="R46" s="503" t="s">
        <v>419</v>
      </c>
      <c r="S46" s="501"/>
      <c r="T46" s="506">
        <v>70000</v>
      </c>
      <c r="U46" s="506">
        <v>0</v>
      </c>
      <c r="V46" s="506"/>
      <c r="W46" s="505"/>
      <c r="X46" s="501"/>
      <c r="Y46" s="613"/>
      <c r="Z46" s="501"/>
    </row>
    <row r="47" spans="2:26" ht="18.75" customHeight="1">
      <c r="B47" s="482"/>
      <c r="C47" s="482"/>
      <c r="D47" s="482"/>
      <c r="E47" s="482"/>
      <c r="F47" s="472"/>
      <c r="G47" s="471"/>
      <c r="H47" s="471"/>
      <c r="I47" s="472"/>
      <c r="J47" s="473"/>
      <c r="K47" s="480"/>
      <c r="L47" s="475"/>
      <c r="M47" s="475"/>
      <c r="N47" s="480"/>
      <c r="O47" s="486"/>
      <c r="P47" s="487"/>
      <c r="Q47" s="486"/>
      <c r="R47" s="495"/>
      <c r="S47" s="486"/>
      <c r="T47" s="405"/>
      <c r="U47" s="486"/>
      <c r="V47" s="486"/>
      <c r="W47" s="486"/>
      <c r="X47" s="405"/>
      <c r="Z47" s="405"/>
    </row>
    <row r="48" spans="2:26" ht="18.75" customHeight="1">
      <c r="B48" s="482"/>
      <c r="C48" s="482"/>
      <c r="D48" s="482"/>
      <c r="E48" s="482"/>
      <c r="F48" s="472"/>
      <c r="G48" s="471"/>
      <c r="H48" s="471"/>
      <c r="I48" s="472"/>
      <c r="J48" s="473"/>
      <c r="K48" s="480"/>
      <c r="L48" s="475"/>
      <c r="M48" s="475"/>
      <c r="N48" s="480"/>
      <c r="O48" s="486"/>
      <c r="P48" s="487"/>
      <c r="Q48" s="486"/>
      <c r="R48" s="495"/>
      <c r="S48" s="486"/>
      <c r="T48" s="405"/>
      <c r="U48" s="486"/>
      <c r="V48" s="486"/>
      <c r="W48" s="486"/>
      <c r="X48" s="405"/>
      <c r="Z48" s="405"/>
    </row>
    <row r="49" spans="1:26" ht="18.75" customHeight="1">
      <c r="A49" s="467"/>
      <c r="B49" s="468">
        <v>38</v>
      </c>
      <c r="C49" s="469">
        <v>4</v>
      </c>
      <c r="D49" s="469">
        <v>2</v>
      </c>
      <c r="E49" s="469">
        <v>7</v>
      </c>
      <c r="F49" s="470">
        <v>8</v>
      </c>
      <c r="G49" s="471">
        <v>2</v>
      </c>
      <c r="H49" s="471">
        <v>0</v>
      </c>
      <c r="I49" s="472">
        <v>0</v>
      </c>
      <c r="J49" s="473">
        <v>2</v>
      </c>
      <c r="K49" s="474">
        <v>6</v>
      </c>
      <c r="L49" s="475">
        <v>1</v>
      </c>
      <c r="M49" s="475">
        <v>6</v>
      </c>
      <c r="N49" s="474">
        <v>1</v>
      </c>
      <c r="O49" s="476"/>
      <c r="P49" s="477"/>
      <c r="Q49" s="476"/>
      <c r="R49" s="478" t="s">
        <v>155</v>
      </c>
      <c r="S49" s="476"/>
      <c r="T49" s="479"/>
      <c r="U49" s="479"/>
      <c r="V49" s="479"/>
      <c r="W49" s="476"/>
      <c r="X49" s="476">
        <v>1000000</v>
      </c>
      <c r="Z49" s="476">
        <v>1000000</v>
      </c>
    </row>
    <row r="50" spans="1:26" ht="18.75" customHeight="1">
      <c r="A50" s="507"/>
      <c r="B50" s="469"/>
      <c r="C50" s="469"/>
      <c r="D50" s="469"/>
      <c r="E50" s="469"/>
      <c r="F50" s="470"/>
      <c r="G50" s="484"/>
      <c r="H50" s="484"/>
      <c r="I50" s="470"/>
      <c r="J50" s="485"/>
      <c r="K50" s="474"/>
      <c r="L50" s="508"/>
      <c r="M50" s="508"/>
      <c r="N50" s="474">
        <v>3</v>
      </c>
      <c r="O50" s="476"/>
      <c r="P50" s="477"/>
      <c r="Q50" s="476"/>
      <c r="R50" s="478" t="s">
        <v>156</v>
      </c>
      <c r="S50" s="476"/>
      <c r="T50" s="479"/>
      <c r="U50" s="479"/>
      <c r="V50" s="479"/>
      <c r="W50" s="476"/>
      <c r="X50" s="476">
        <v>500000</v>
      </c>
      <c r="Z50" s="476">
        <v>500000</v>
      </c>
    </row>
    <row r="51" spans="1:26" ht="18.75" customHeight="1">
      <c r="A51" s="467"/>
      <c r="B51" s="482"/>
      <c r="C51" s="482"/>
      <c r="D51" s="482"/>
      <c r="E51" s="482"/>
      <c r="F51" s="472"/>
      <c r="G51" s="471"/>
      <c r="H51" s="471"/>
      <c r="I51" s="472"/>
      <c r="J51" s="473"/>
      <c r="K51" s="480"/>
      <c r="L51" s="475"/>
      <c r="M51" s="475"/>
      <c r="N51" s="480"/>
      <c r="P51" s="487"/>
      <c r="R51" s="406"/>
      <c r="T51" s="406"/>
      <c r="U51" s="405"/>
      <c r="V51" s="405"/>
      <c r="X51" s="405"/>
      <c r="Z51" s="405"/>
    </row>
    <row r="52" spans="2:26" ht="18.75" customHeight="1">
      <c r="B52" s="482"/>
      <c r="C52" s="482"/>
      <c r="D52" s="482"/>
      <c r="E52" s="482"/>
      <c r="F52" s="472"/>
      <c r="G52" s="471"/>
      <c r="H52" s="471"/>
      <c r="I52" s="472"/>
      <c r="J52" s="473"/>
      <c r="K52" s="480"/>
      <c r="L52" s="475"/>
      <c r="M52" s="475"/>
      <c r="N52" s="480"/>
      <c r="O52" s="486"/>
      <c r="P52" s="487" t="s">
        <v>227</v>
      </c>
      <c r="Q52" s="486"/>
      <c r="R52" s="495" t="s">
        <v>184</v>
      </c>
      <c r="S52" s="486"/>
      <c r="T52" s="489"/>
      <c r="U52" s="490"/>
      <c r="V52" s="490">
        <v>1500000</v>
      </c>
      <c r="W52" s="486"/>
      <c r="X52" s="405"/>
      <c r="Z52" s="405"/>
    </row>
    <row r="53" spans="2:26" ht="18.75" customHeight="1" thickBot="1">
      <c r="B53" s="496"/>
      <c r="C53" s="496"/>
      <c r="D53" s="496"/>
      <c r="E53" s="496"/>
      <c r="F53" s="497"/>
      <c r="G53" s="498"/>
      <c r="H53" s="498"/>
      <c r="I53" s="497"/>
      <c r="J53" s="431"/>
      <c r="K53" s="499"/>
      <c r="L53" s="500"/>
      <c r="M53" s="500"/>
      <c r="N53" s="499"/>
      <c r="O53" s="505"/>
      <c r="P53" s="502"/>
      <c r="Q53" s="505"/>
      <c r="R53" s="503" t="s">
        <v>420</v>
      </c>
      <c r="S53" s="501"/>
      <c r="T53" s="506">
        <v>1500000</v>
      </c>
      <c r="U53" s="506">
        <v>0</v>
      </c>
      <c r="V53" s="506"/>
      <c r="W53" s="505"/>
      <c r="X53" s="501"/>
      <c r="Y53" s="613"/>
      <c r="Z53" s="501"/>
    </row>
    <row r="54" spans="2:26" ht="18.75" customHeight="1">
      <c r="B54" s="482"/>
      <c r="C54" s="482"/>
      <c r="D54" s="482"/>
      <c r="E54" s="482"/>
      <c r="F54" s="472"/>
      <c r="G54" s="471"/>
      <c r="H54" s="471"/>
      <c r="I54" s="472"/>
      <c r="J54" s="473"/>
      <c r="K54" s="480"/>
      <c r="L54" s="475"/>
      <c r="M54" s="475"/>
      <c r="N54" s="480"/>
      <c r="O54" s="486"/>
      <c r="P54" s="487"/>
      <c r="Q54" s="486"/>
      <c r="R54" s="495"/>
      <c r="S54" s="486"/>
      <c r="T54" s="405"/>
      <c r="U54" s="486"/>
      <c r="V54" s="486"/>
      <c r="W54" s="486"/>
      <c r="X54" s="405"/>
      <c r="Z54" s="405"/>
    </row>
    <row r="55" spans="2:26" ht="18.75" customHeight="1">
      <c r="B55" s="482"/>
      <c r="C55" s="482"/>
      <c r="D55" s="482"/>
      <c r="E55" s="482"/>
      <c r="F55" s="472"/>
      <c r="G55" s="471"/>
      <c r="H55" s="471"/>
      <c r="I55" s="472"/>
      <c r="J55" s="473"/>
      <c r="K55" s="480"/>
      <c r="L55" s="475"/>
      <c r="M55" s="475"/>
      <c r="N55" s="480"/>
      <c r="O55" s="486"/>
      <c r="P55" s="487"/>
      <c r="Q55" s="486"/>
      <c r="R55" s="495"/>
      <c r="S55" s="486"/>
      <c r="T55" s="405"/>
      <c r="U55" s="486"/>
      <c r="V55" s="486"/>
      <c r="W55" s="486"/>
      <c r="X55" s="405"/>
      <c r="Z55" s="405"/>
    </row>
    <row r="56" spans="1:26" ht="18.75" customHeight="1">
      <c r="A56" s="467"/>
      <c r="B56" s="468">
        <v>38</v>
      </c>
      <c r="C56" s="469">
        <v>4</v>
      </c>
      <c r="D56" s="469">
        <v>2</v>
      </c>
      <c r="E56" s="469">
        <v>9</v>
      </c>
      <c r="F56" s="470">
        <v>9</v>
      </c>
      <c r="G56" s="471">
        <v>6</v>
      </c>
      <c r="H56" s="471">
        <v>0</v>
      </c>
      <c r="I56" s="472">
        <v>7</v>
      </c>
      <c r="J56" s="473">
        <v>2</v>
      </c>
      <c r="K56" s="474">
        <v>6</v>
      </c>
      <c r="L56" s="475">
        <v>5</v>
      </c>
      <c r="M56" s="475">
        <v>7</v>
      </c>
      <c r="N56" s="474">
        <v>1</v>
      </c>
      <c r="O56" s="476"/>
      <c r="P56" s="477"/>
      <c r="Q56" s="476"/>
      <c r="R56" s="478" t="s">
        <v>157</v>
      </c>
      <c r="S56" s="476"/>
      <c r="T56" s="479"/>
      <c r="U56" s="479"/>
      <c r="V56" s="479"/>
      <c r="W56" s="476"/>
      <c r="X56" s="476">
        <v>390000</v>
      </c>
      <c r="Z56" s="476">
        <v>390000</v>
      </c>
    </row>
    <row r="57" spans="1:26" ht="18.75" customHeight="1">
      <c r="A57" s="467"/>
      <c r="B57" s="468">
        <v>38</v>
      </c>
      <c r="C57" s="469">
        <v>4</v>
      </c>
      <c r="D57" s="469">
        <v>2</v>
      </c>
      <c r="E57" s="469">
        <v>11</v>
      </c>
      <c r="F57" s="470">
        <v>1</v>
      </c>
      <c r="G57" s="471">
        <v>3</v>
      </c>
      <c r="H57" s="471">
        <v>9</v>
      </c>
      <c r="I57" s="472">
        <v>6</v>
      </c>
      <c r="J57" s="473">
        <v>2</v>
      </c>
      <c r="K57" s="474">
        <v>6</v>
      </c>
      <c r="L57" s="475">
        <v>5</v>
      </c>
      <c r="M57" s="475">
        <v>7</v>
      </c>
      <c r="N57" s="474">
        <v>1</v>
      </c>
      <c r="O57" s="476"/>
      <c r="P57" s="477"/>
      <c r="Q57" s="476"/>
      <c r="R57" s="478" t="s">
        <v>157</v>
      </c>
      <c r="S57" s="476"/>
      <c r="T57" s="479"/>
      <c r="U57" s="479"/>
      <c r="V57" s="479"/>
      <c r="W57" s="476"/>
      <c r="X57" s="476">
        <v>1000000</v>
      </c>
      <c r="Z57" s="476">
        <v>1000000</v>
      </c>
    </row>
    <row r="58" spans="1:26" ht="18.75" customHeight="1">
      <c r="A58" s="467"/>
      <c r="B58" s="468">
        <v>38</v>
      </c>
      <c r="C58" s="469">
        <v>4</v>
      </c>
      <c r="D58" s="469">
        <v>2</v>
      </c>
      <c r="E58" s="469">
        <v>11</v>
      </c>
      <c r="F58" s="470">
        <v>9</v>
      </c>
      <c r="G58" s="471">
        <v>4</v>
      </c>
      <c r="H58" s="471">
        <v>1</v>
      </c>
      <c r="I58" s="472">
        <v>0</v>
      </c>
      <c r="J58" s="473">
        <v>2</v>
      </c>
      <c r="K58" s="474">
        <v>6</v>
      </c>
      <c r="L58" s="475">
        <v>5</v>
      </c>
      <c r="M58" s="475">
        <v>7</v>
      </c>
      <c r="N58" s="474">
        <v>1</v>
      </c>
      <c r="O58" s="476"/>
      <c r="P58" s="477"/>
      <c r="Q58" s="476"/>
      <c r="R58" s="478" t="s">
        <v>157</v>
      </c>
      <c r="S58" s="476"/>
      <c r="T58" s="479"/>
      <c r="U58" s="479"/>
      <c r="V58" s="479"/>
      <c r="W58" s="476"/>
      <c r="X58" s="476">
        <v>2860000</v>
      </c>
      <c r="Z58" s="476">
        <v>2860000</v>
      </c>
    </row>
    <row r="59" spans="1:26" ht="18.75" customHeight="1">
      <c r="A59" s="467"/>
      <c r="B59" s="482"/>
      <c r="C59" s="483"/>
      <c r="D59" s="483"/>
      <c r="E59" s="483"/>
      <c r="F59" s="470"/>
      <c r="G59" s="471"/>
      <c r="H59" s="471"/>
      <c r="I59" s="472"/>
      <c r="J59" s="473"/>
      <c r="K59" s="474"/>
      <c r="L59" s="475"/>
      <c r="M59" s="475"/>
      <c r="N59" s="474"/>
      <c r="O59" s="406"/>
      <c r="P59" s="487"/>
      <c r="Q59" s="406"/>
      <c r="R59" s="406"/>
      <c r="S59" s="406"/>
      <c r="T59" s="405"/>
      <c r="U59" s="406"/>
      <c r="V59" s="406"/>
      <c r="W59" s="406"/>
      <c r="X59" s="405"/>
      <c r="Z59" s="405"/>
    </row>
    <row r="60" spans="2:26" ht="18.75" customHeight="1">
      <c r="B60" s="482"/>
      <c r="C60" s="482"/>
      <c r="D60" s="482"/>
      <c r="E60" s="482"/>
      <c r="F60" s="472"/>
      <c r="G60" s="471"/>
      <c r="H60" s="471"/>
      <c r="I60" s="472"/>
      <c r="J60" s="473"/>
      <c r="K60" s="480"/>
      <c r="L60" s="475"/>
      <c r="M60" s="475"/>
      <c r="N60" s="480"/>
      <c r="O60" s="486"/>
      <c r="P60" s="487" t="s">
        <v>228</v>
      </c>
      <c r="Q60" s="486"/>
      <c r="R60" s="510" t="s">
        <v>218</v>
      </c>
      <c r="S60" s="486"/>
      <c r="T60" s="510"/>
      <c r="U60" s="490"/>
      <c r="V60" s="490">
        <v>2500000</v>
      </c>
      <c r="W60" s="486"/>
      <c r="X60" s="405"/>
      <c r="Z60" s="405"/>
    </row>
    <row r="61" spans="2:26" ht="18.75" customHeight="1">
      <c r="B61" s="482"/>
      <c r="C61" s="482"/>
      <c r="D61" s="482"/>
      <c r="E61" s="482"/>
      <c r="F61" s="472"/>
      <c r="G61" s="471"/>
      <c r="H61" s="471"/>
      <c r="I61" s="472"/>
      <c r="J61" s="473"/>
      <c r="K61" s="480"/>
      <c r="L61" s="475"/>
      <c r="M61" s="475"/>
      <c r="N61" s="480"/>
      <c r="O61" s="486"/>
      <c r="P61" s="487"/>
      <c r="Q61" s="486"/>
      <c r="R61" s="492" t="s">
        <v>157</v>
      </c>
      <c r="S61" s="486"/>
      <c r="T61" s="493">
        <v>2110000</v>
      </c>
      <c r="U61" s="493">
        <v>390000</v>
      </c>
      <c r="V61" s="486"/>
      <c r="W61" s="486"/>
      <c r="X61" s="405"/>
      <c r="Z61" s="405"/>
    </row>
    <row r="62" spans="2:26" ht="18.75" customHeight="1">
      <c r="B62" s="482"/>
      <c r="C62" s="482"/>
      <c r="D62" s="482"/>
      <c r="E62" s="482"/>
      <c r="F62" s="472"/>
      <c r="G62" s="471"/>
      <c r="H62" s="471"/>
      <c r="I62" s="472"/>
      <c r="J62" s="473"/>
      <c r="K62" s="480"/>
      <c r="L62" s="475"/>
      <c r="M62" s="475"/>
      <c r="N62" s="480"/>
      <c r="O62" s="486"/>
      <c r="P62" s="487"/>
      <c r="Q62" s="486"/>
      <c r="R62" s="495"/>
      <c r="S62" s="486"/>
      <c r="T62" s="493"/>
      <c r="U62" s="493"/>
      <c r="V62" s="486"/>
      <c r="W62" s="486"/>
      <c r="X62" s="405"/>
      <c r="Z62" s="405"/>
    </row>
    <row r="63" spans="2:26" ht="18.75" customHeight="1">
      <c r="B63" s="482"/>
      <c r="C63" s="482"/>
      <c r="D63" s="482"/>
      <c r="E63" s="482"/>
      <c r="F63" s="472"/>
      <c r="G63" s="471"/>
      <c r="H63" s="471"/>
      <c r="I63" s="472"/>
      <c r="J63" s="473"/>
      <c r="K63" s="480"/>
      <c r="L63" s="475"/>
      <c r="M63" s="475"/>
      <c r="N63" s="480"/>
      <c r="O63" s="486"/>
      <c r="P63" s="487" t="s">
        <v>9</v>
      </c>
      <c r="Q63" s="486"/>
      <c r="R63" s="510" t="s">
        <v>13</v>
      </c>
      <c r="S63" s="486"/>
      <c r="T63" s="616"/>
      <c r="U63" s="616"/>
      <c r="V63" s="490">
        <v>1750000</v>
      </c>
      <c r="W63" s="486"/>
      <c r="X63" s="405"/>
      <c r="Z63" s="405"/>
    </row>
    <row r="64" spans="2:26" ht="18.75" customHeight="1" thickBot="1">
      <c r="B64" s="496"/>
      <c r="C64" s="496"/>
      <c r="D64" s="496"/>
      <c r="E64" s="496"/>
      <c r="F64" s="497"/>
      <c r="G64" s="498"/>
      <c r="H64" s="498"/>
      <c r="I64" s="497"/>
      <c r="J64" s="431"/>
      <c r="K64" s="499"/>
      <c r="L64" s="500"/>
      <c r="M64" s="500"/>
      <c r="N64" s="499"/>
      <c r="O64" s="505"/>
      <c r="P64" s="502"/>
      <c r="Q64" s="505"/>
      <c r="R64" s="503" t="s">
        <v>157</v>
      </c>
      <c r="S64" s="505"/>
      <c r="T64" s="504">
        <v>750000</v>
      </c>
      <c r="U64" s="504">
        <v>1000000</v>
      </c>
      <c r="V64" s="505"/>
      <c r="W64" s="505"/>
      <c r="X64" s="501"/>
      <c r="Y64" s="613"/>
      <c r="Z64" s="501"/>
    </row>
    <row r="65" spans="2:26" ht="18.75" customHeight="1">
      <c r="B65" s="482"/>
      <c r="C65" s="482"/>
      <c r="D65" s="482"/>
      <c r="E65" s="482"/>
      <c r="F65" s="472"/>
      <c r="G65" s="471"/>
      <c r="H65" s="471"/>
      <c r="I65" s="472"/>
      <c r="J65" s="473"/>
      <c r="K65" s="480"/>
      <c r="L65" s="475"/>
      <c r="M65" s="475"/>
      <c r="N65" s="480"/>
      <c r="O65" s="486"/>
      <c r="P65" s="487"/>
      <c r="Q65" s="486"/>
      <c r="R65" s="495"/>
      <c r="S65" s="486"/>
      <c r="T65" s="405"/>
      <c r="U65" s="486"/>
      <c r="V65" s="486"/>
      <c r="W65" s="486"/>
      <c r="X65" s="405"/>
      <c r="Z65" s="405"/>
    </row>
    <row r="66" spans="2:26" ht="18.75" customHeight="1">
      <c r="B66" s="482"/>
      <c r="C66" s="482"/>
      <c r="D66" s="482"/>
      <c r="E66" s="482"/>
      <c r="F66" s="472"/>
      <c r="G66" s="471"/>
      <c r="H66" s="471"/>
      <c r="I66" s="472"/>
      <c r="J66" s="473"/>
      <c r="K66" s="480"/>
      <c r="L66" s="475"/>
      <c r="M66" s="475"/>
      <c r="N66" s="480"/>
      <c r="O66" s="486"/>
      <c r="P66" s="487"/>
      <c r="Q66" s="486"/>
      <c r="R66" s="495"/>
      <c r="S66" s="486"/>
      <c r="T66" s="495"/>
      <c r="U66" s="486"/>
      <c r="V66" s="486"/>
      <c r="W66" s="486"/>
      <c r="X66" s="405"/>
      <c r="Z66" s="405"/>
    </row>
    <row r="67" spans="1:26" ht="18.75" customHeight="1">
      <c r="A67" s="467"/>
      <c r="B67" s="468">
        <v>38</v>
      </c>
      <c r="C67" s="469">
        <v>4</v>
      </c>
      <c r="D67" s="469">
        <v>2</v>
      </c>
      <c r="E67" s="469">
        <v>9</v>
      </c>
      <c r="F67" s="470">
        <v>9</v>
      </c>
      <c r="G67" s="471">
        <v>6</v>
      </c>
      <c r="H67" s="471">
        <v>0</v>
      </c>
      <c r="I67" s="472">
        <v>7</v>
      </c>
      <c r="J67" s="473">
        <v>2</v>
      </c>
      <c r="K67" s="474">
        <v>6</v>
      </c>
      <c r="L67" s="475">
        <v>5</v>
      </c>
      <c r="M67" s="475">
        <v>7</v>
      </c>
      <c r="N67" s="474">
        <v>90</v>
      </c>
      <c r="O67" s="476"/>
      <c r="P67" s="477"/>
      <c r="Q67" s="476"/>
      <c r="R67" s="478" t="s">
        <v>158</v>
      </c>
      <c r="S67" s="476"/>
      <c r="T67" s="479"/>
      <c r="U67" s="479"/>
      <c r="V67" s="479"/>
      <c r="W67" s="476"/>
      <c r="X67" s="476">
        <v>5000000</v>
      </c>
      <c r="Z67" s="476">
        <v>5000000</v>
      </c>
    </row>
    <row r="68" spans="1:26" ht="18.75" customHeight="1">
      <c r="A68" s="467"/>
      <c r="B68" s="468">
        <v>38</v>
      </c>
      <c r="C68" s="469">
        <v>4</v>
      </c>
      <c r="D68" s="469">
        <v>2</v>
      </c>
      <c r="E68" s="469">
        <v>11</v>
      </c>
      <c r="F68" s="470">
        <v>9</v>
      </c>
      <c r="G68" s="471">
        <v>4</v>
      </c>
      <c r="H68" s="471">
        <v>1</v>
      </c>
      <c r="I68" s="472">
        <v>0</v>
      </c>
      <c r="J68" s="473">
        <v>2</v>
      </c>
      <c r="K68" s="474">
        <v>6</v>
      </c>
      <c r="L68" s="475">
        <v>5</v>
      </c>
      <c r="M68" s="475">
        <v>7</v>
      </c>
      <c r="N68" s="474">
        <v>90</v>
      </c>
      <c r="O68" s="476"/>
      <c r="P68" s="477"/>
      <c r="Q68" s="476"/>
      <c r="R68" s="478" t="s">
        <v>158</v>
      </c>
      <c r="S68" s="476"/>
      <c r="T68" s="479"/>
      <c r="U68" s="479"/>
      <c r="V68" s="479"/>
      <c r="W68" s="476"/>
      <c r="X68" s="476">
        <v>500000</v>
      </c>
      <c r="Z68" s="476">
        <v>500000</v>
      </c>
    </row>
    <row r="69" spans="2:26" ht="18.75" customHeight="1">
      <c r="B69" s="482"/>
      <c r="C69" s="482"/>
      <c r="D69" s="482"/>
      <c r="E69" s="482"/>
      <c r="F69" s="472"/>
      <c r="G69" s="471"/>
      <c r="H69" s="471"/>
      <c r="I69" s="472"/>
      <c r="J69" s="473"/>
      <c r="K69" s="480"/>
      <c r="L69" s="475"/>
      <c r="M69" s="475"/>
      <c r="N69" s="480"/>
      <c r="O69" s="486"/>
      <c r="P69" s="487"/>
      <c r="Q69" s="486"/>
      <c r="R69" s="495"/>
      <c r="S69" s="486"/>
      <c r="T69" s="495"/>
      <c r="U69" s="486"/>
      <c r="V69" s="486"/>
      <c r="W69" s="486"/>
      <c r="X69" s="405"/>
      <c r="Z69" s="405"/>
    </row>
    <row r="70" spans="2:26" ht="18.75" customHeight="1">
      <c r="B70" s="482"/>
      <c r="C70" s="482"/>
      <c r="D70" s="482"/>
      <c r="E70" s="482"/>
      <c r="F70" s="472"/>
      <c r="G70" s="471"/>
      <c r="H70" s="471"/>
      <c r="I70" s="472"/>
      <c r="J70" s="473"/>
      <c r="K70" s="480"/>
      <c r="L70" s="475"/>
      <c r="M70" s="475"/>
      <c r="N70" s="480"/>
      <c r="O70" s="486"/>
      <c r="P70" s="487" t="s">
        <v>10</v>
      </c>
      <c r="Q70" s="486"/>
      <c r="R70" s="510" t="s">
        <v>183</v>
      </c>
      <c r="S70" s="486"/>
      <c r="T70" s="510"/>
      <c r="U70" s="490"/>
      <c r="V70" s="490">
        <v>5500000</v>
      </c>
      <c r="W70" s="486"/>
      <c r="X70" s="405"/>
      <c r="Z70" s="405"/>
    </row>
    <row r="71" spans="2:26" ht="18.75" customHeight="1" thickBot="1">
      <c r="B71" s="496"/>
      <c r="C71" s="496"/>
      <c r="D71" s="496"/>
      <c r="E71" s="496"/>
      <c r="F71" s="497"/>
      <c r="G71" s="498"/>
      <c r="H71" s="498"/>
      <c r="I71" s="497"/>
      <c r="J71" s="431"/>
      <c r="K71" s="499"/>
      <c r="L71" s="500"/>
      <c r="M71" s="500"/>
      <c r="N71" s="499"/>
      <c r="O71" s="505"/>
      <c r="P71" s="502"/>
      <c r="Q71" s="505"/>
      <c r="R71" s="503" t="s">
        <v>183</v>
      </c>
      <c r="S71" s="505"/>
      <c r="T71" s="504">
        <v>500000</v>
      </c>
      <c r="U71" s="504">
        <v>5000000</v>
      </c>
      <c r="V71" s="505"/>
      <c r="W71" s="505"/>
      <c r="X71" s="501"/>
      <c r="Y71" s="613"/>
      <c r="Z71" s="501"/>
    </row>
    <row r="72" spans="2:26" ht="18.75" customHeight="1">
      <c r="B72" s="482"/>
      <c r="C72" s="482"/>
      <c r="D72" s="482"/>
      <c r="E72" s="482"/>
      <c r="F72" s="472"/>
      <c r="G72" s="471"/>
      <c r="H72" s="471"/>
      <c r="I72" s="472"/>
      <c r="J72" s="473"/>
      <c r="K72" s="480"/>
      <c r="L72" s="475"/>
      <c r="M72" s="475"/>
      <c r="N72" s="480"/>
      <c r="O72" s="486"/>
      <c r="P72" s="487"/>
      <c r="Q72" s="486"/>
      <c r="R72" s="495"/>
      <c r="S72" s="486"/>
      <c r="T72" s="495"/>
      <c r="U72" s="486"/>
      <c r="V72" s="486"/>
      <c r="W72" s="486"/>
      <c r="X72" s="405"/>
      <c r="Y72" s="408"/>
      <c r="Z72" s="405"/>
    </row>
    <row r="73" spans="2:26" ht="18.75" customHeight="1">
      <c r="B73" s="482"/>
      <c r="C73" s="482"/>
      <c r="D73" s="482"/>
      <c r="E73" s="482"/>
      <c r="F73" s="472"/>
      <c r="G73" s="471"/>
      <c r="H73" s="471"/>
      <c r="I73" s="472"/>
      <c r="J73" s="473"/>
      <c r="K73" s="480"/>
      <c r="L73" s="475"/>
      <c r="M73" s="475"/>
      <c r="N73" s="480"/>
      <c r="O73" s="486"/>
      <c r="P73" s="487"/>
      <c r="Q73" s="486"/>
      <c r="R73" s="495"/>
      <c r="S73" s="486"/>
      <c r="T73" s="495"/>
      <c r="U73" s="486"/>
      <c r="V73" s="486"/>
      <c r="W73" s="486"/>
      <c r="X73" s="405"/>
      <c r="Z73" s="405"/>
    </row>
    <row r="74" spans="1:26" ht="18.75" customHeight="1">
      <c r="A74" s="467"/>
      <c r="B74" s="468">
        <v>38</v>
      </c>
      <c r="C74" s="469">
        <v>4</v>
      </c>
      <c r="D74" s="469">
        <v>2</v>
      </c>
      <c r="E74" s="469">
        <v>9</v>
      </c>
      <c r="F74" s="470">
        <v>9</v>
      </c>
      <c r="G74" s="471">
        <v>6</v>
      </c>
      <c r="H74" s="471">
        <v>0</v>
      </c>
      <c r="I74" s="472">
        <v>7</v>
      </c>
      <c r="J74" s="473">
        <v>2</v>
      </c>
      <c r="K74" s="474">
        <v>6</v>
      </c>
      <c r="L74" s="475">
        <v>7</v>
      </c>
      <c r="M74" s="475">
        <v>7</v>
      </c>
      <c r="N74" s="480">
        <v>90</v>
      </c>
      <c r="O74" s="476"/>
      <c r="P74" s="477"/>
      <c r="Q74" s="476"/>
      <c r="R74" s="478" t="s">
        <v>158</v>
      </c>
      <c r="S74" s="476"/>
      <c r="T74" s="479"/>
      <c r="U74" s="479"/>
      <c r="V74" s="479"/>
      <c r="W74" s="476"/>
      <c r="X74" s="476">
        <v>2000000</v>
      </c>
      <c r="Z74" s="476">
        <v>2000000</v>
      </c>
    </row>
    <row r="75" spans="1:26" ht="18.75" customHeight="1">
      <c r="A75" s="467"/>
      <c r="B75" s="468">
        <v>38</v>
      </c>
      <c r="C75" s="469">
        <v>4</v>
      </c>
      <c r="D75" s="469">
        <v>2</v>
      </c>
      <c r="E75" s="469">
        <v>11</v>
      </c>
      <c r="F75" s="470">
        <v>1</v>
      </c>
      <c r="G75" s="471">
        <v>3</v>
      </c>
      <c r="H75" s="471">
        <v>9</v>
      </c>
      <c r="I75" s="472">
        <v>6</v>
      </c>
      <c r="J75" s="473">
        <v>2</v>
      </c>
      <c r="K75" s="474">
        <v>6</v>
      </c>
      <c r="L75" s="475">
        <v>7</v>
      </c>
      <c r="M75" s="475">
        <v>7</v>
      </c>
      <c r="N75" s="480">
        <v>90</v>
      </c>
      <c r="O75" s="476"/>
      <c r="P75" s="477"/>
      <c r="Q75" s="476"/>
      <c r="R75" s="478" t="s">
        <v>158</v>
      </c>
      <c r="S75" s="476"/>
      <c r="T75" s="479"/>
      <c r="U75" s="479"/>
      <c r="V75" s="479"/>
      <c r="W75" s="476"/>
      <c r="X75" s="476">
        <v>1100000</v>
      </c>
      <c r="Z75" s="476">
        <v>1100000</v>
      </c>
    </row>
    <row r="76" spans="1:26" ht="18.75" customHeight="1">
      <c r="A76" s="467"/>
      <c r="B76" s="468"/>
      <c r="C76" s="469"/>
      <c r="D76" s="469"/>
      <c r="E76" s="469"/>
      <c r="F76" s="470">
        <v>9</v>
      </c>
      <c r="G76" s="471">
        <v>4</v>
      </c>
      <c r="H76" s="471">
        <v>1</v>
      </c>
      <c r="I76" s="472">
        <v>0</v>
      </c>
      <c r="J76" s="473">
        <v>2</v>
      </c>
      <c r="K76" s="474">
        <v>6</v>
      </c>
      <c r="L76" s="475">
        <v>7</v>
      </c>
      <c r="M76" s="475">
        <v>7</v>
      </c>
      <c r="N76" s="474">
        <v>1</v>
      </c>
      <c r="O76" s="476"/>
      <c r="P76" s="477"/>
      <c r="Q76" s="476"/>
      <c r="R76" s="478" t="s">
        <v>157</v>
      </c>
      <c r="S76" s="476"/>
      <c r="T76" s="479"/>
      <c r="U76" s="479"/>
      <c r="V76" s="479"/>
      <c r="W76" s="476"/>
      <c r="X76" s="476">
        <v>500000</v>
      </c>
      <c r="Z76" s="476">
        <v>500000</v>
      </c>
    </row>
    <row r="77" spans="1:26" ht="18.75" customHeight="1">
      <c r="A77" s="467"/>
      <c r="B77" s="482"/>
      <c r="C77" s="482"/>
      <c r="D77" s="482"/>
      <c r="E77" s="482"/>
      <c r="F77" s="472"/>
      <c r="G77" s="471"/>
      <c r="H77" s="471"/>
      <c r="I77" s="472"/>
      <c r="J77" s="473"/>
      <c r="K77" s="480"/>
      <c r="L77" s="475"/>
      <c r="M77" s="475"/>
      <c r="N77" s="480"/>
      <c r="O77" s="406"/>
      <c r="P77" s="465"/>
      <c r="Q77" s="406"/>
      <c r="R77" s="406"/>
      <c r="S77" s="406"/>
      <c r="T77" s="405"/>
      <c r="U77" s="406"/>
      <c r="V77" s="406"/>
      <c r="W77" s="406"/>
      <c r="X77" s="405"/>
      <c r="Z77" s="405"/>
    </row>
    <row r="78" spans="2:26" ht="18.75" customHeight="1">
      <c r="B78" s="482"/>
      <c r="C78" s="482"/>
      <c r="D78" s="482"/>
      <c r="E78" s="482"/>
      <c r="F78" s="472"/>
      <c r="G78" s="471"/>
      <c r="H78" s="471"/>
      <c r="I78" s="472"/>
      <c r="J78" s="473"/>
      <c r="K78" s="480"/>
      <c r="L78" s="475"/>
      <c r="M78" s="475"/>
      <c r="N78" s="480"/>
      <c r="O78" s="486"/>
      <c r="P78" s="487" t="s">
        <v>229</v>
      </c>
      <c r="Q78" s="486"/>
      <c r="R78" s="510" t="s">
        <v>3</v>
      </c>
      <c r="S78" s="486"/>
      <c r="T78" s="489"/>
      <c r="U78" s="490"/>
      <c r="V78" s="490">
        <v>3600000</v>
      </c>
      <c r="W78" s="486"/>
      <c r="X78" s="405"/>
      <c r="Z78" s="405"/>
    </row>
    <row r="79" spans="2:26" ht="18.75" customHeight="1" thickBot="1">
      <c r="B79" s="496"/>
      <c r="C79" s="496"/>
      <c r="D79" s="496"/>
      <c r="E79" s="496"/>
      <c r="F79" s="497"/>
      <c r="G79" s="498"/>
      <c r="H79" s="498"/>
      <c r="I79" s="497"/>
      <c r="J79" s="431"/>
      <c r="K79" s="499"/>
      <c r="L79" s="500"/>
      <c r="M79" s="500"/>
      <c r="N79" s="499"/>
      <c r="O79" s="501"/>
      <c r="P79" s="511"/>
      <c r="Q79" s="501"/>
      <c r="R79" s="503" t="s">
        <v>3</v>
      </c>
      <c r="S79" s="505"/>
      <c r="T79" s="504">
        <v>500000</v>
      </c>
      <c r="U79" s="504">
        <v>3100000</v>
      </c>
      <c r="V79" s="501"/>
      <c r="W79" s="501"/>
      <c r="X79" s="501"/>
      <c r="Y79" s="613"/>
      <c r="Z79" s="501"/>
    </row>
    <row r="80" spans="2:26" ht="18.75" customHeight="1">
      <c r="B80" s="482"/>
      <c r="C80" s="482"/>
      <c r="D80" s="482"/>
      <c r="E80" s="482"/>
      <c r="F80" s="472"/>
      <c r="G80" s="471"/>
      <c r="H80" s="471"/>
      <c r="I80" s="472"/>
      <c r="J80" s="473"/>
      <c r="K80" s="480"/>
      <c r="L80" s="475"/>
      <c r="M80" s="475"/>
      <c r="N80" s="480"/>
      <c r="O80" s="486"/>
      <c r="P80" s="487"/>
      <c r="Q80" s="486"/>
      <c r="R80" s="495"/>
      <c r="S80" s="486"/>
      <c r="T80" s="495"/>
      <c r="U80" s="486"/>
      <c r="V80" s="486"/>
      <c r="W80" s="486"/>
      <c r="X80" s="405"/>
      <c r="Z80" s="405"/>
    </row>
    <row r="81" spans="2:26" ht="18.75" customHeight="1">
      <c r="B81" s="482"/>
      <c r="C81" s="482"/>
      <c r="D81" s="482"/>
      <c r="E81" s="482"/>
      <c r="F81" s="472"/>
      <c r="G81" s="471"/>
      <c r="H81" s="471"/>
      <c r="I81" s="472"/>
      <c r="J81" s="473"/>
      <c r="K81" s="480"/>
      <c r="L81" s="475"/>
      <c r="M81" s="475"/>
      <c r="N81" s="480"/>
      <c r="O81" s="486"/>
      <c r="P81" s="487"/>
      <c r="Q81" s="486"/>
      <c r="R81" s="495"/>
      <c r="S81" s="486"/>
      <c r="T81" s="495"/>
      <c r="U81" s="486"/>
      <c r="V81" s="486"/>
      <c r="W81" s="486"/>
      <c r="X81" s="405"/>
      <c r="Z81" s="405"/>
    </row>
    <row r="82" spans="2:26" ht="18.75" customHeight="1">
      <c r="B82" s="482"/>
      <c r="C82" s="482"/>
      <c r="D82" s="482"/>
      <c r="E82" s="482"/>
      <c r="F82" s="472"/>
      <c r="G82" s="471"/>
      <c r="H82" s="471"/>
      <c r="I82" s="472"/>
      <c r="J82" s="473"/>
      <c r="K82" s="480"/>
      <c r="L82" s="475"/>
      <c r="M82" s="475"/>
      <c r="N82" s="480"/>
      <c r="O82" s="486"/>
      <c r="P82" s="487"/>
      <c r="Q82" s="486"/>
      <c r="R82" s="495"/>
      <c r="S82" s="486"/>
      <c r="T82" s="495"/>
      <c r="U82" s="486"/>
      <c r="V82" s="486"/>
      <c r="W82" s="486"/>
      <c r="X82" s="405"/>
      <c r="Z82" s="405"/>
    </row>
    <row r="83" spans="2:26" ht="18.75" customHeight="1">
      <c r="B83" s="482"/>
      <c r="C83" s="482"/>
      <c r="D83" s="482"/>
      <c r="E83" s="482"/>
      <c r="F83" s="472"/>
      <c r="G83" s="471"/>
      <c r="H83" s="471"/>
      <c r="I83" s="472"/>
      <c r="J83" s="473"/>
      <c r="K83" s="480"/>
      <c r="L83" s="475"/>
      <c r="M83" s="475"/>
      <c r="N83" s="480"/>
      <c r="O83" s="486"/>
      <c r="P83" s="487"/>
      <c r="Q83" s="486"/>
      <c r="R83" s="495"/>
      <c r="S83" s="486"/>
      <c r="T83" s="495"/>
      <c r="U83" s="486"/>
      <c r="V83" s="486"/>
      <c r="W83" s="486"/>
      <c r="X83" s="405"/>
      <c r="Z83" s="405"/>
    </row>
    <row r="84" spans="2:26" ht="18.75" customHeight="1">
      <c r="B84" s="482"/>
      <c r="C84" s="482"/>
      <c r="D84" s="482"/>
      <c r="E84" s="482"/>
      <c r="F84" s="472"/>
      <c r="G84" s="471"/>
      <c r="H84" s="471"/>
      <c r="I84" s="472"/>
      <c r="J84" s="473"/>
      <c r="K84" s="480"/>
      <c r="L84" s="475"/>
      <c r="M84" s="475"/>
      <c r="N84" s="480"/>
      <c r="P84" s="465"/>
      <c r="R84" s="406"/>
      <c r="T84" s="405"/>
      <c r="U84" s="405"/>
      <c r="V84" s="405"/>
      <c r="X84" s="405"/>
      <c r="Y84" s="408"/>
      <c r="Z84" s="405"/>
    </row>
    <row r="85" spans="1:26" ht="18.75" customHeight="1">
      <c r="A85" s="467"/>
      <c r="B85" s="468">
        <v>38</v>
      </c>
      <c r="C85" s="469">
        <v>4</v>
      </c>
      <c r="D85" s="469">
        <v>43</v>
      </c>
      <c r="E85" s="469">
        <v>43</v>
      </c>
      <c r="F85" s="470">
        <v>9</v>
      </c>
      <c r="G85" s="471">
        <v>4</v>
      </c>
      <c r="H85" s="471">
        <v>1</v>
      </c>
      <c r="I85" s="472">
        <v>0</v>
      </c>
      <c r="J85" s="473">
        <v>2</v>
      </c>
      <c r="K85" s="474">
        <v>6</v>
      </c>
      <c r="L85" s="475">
        <v>5</v>
      </c>
      <c r="M85" s="475">
        <v>7</v>
      </c>
      <c r="N85" s="474">
        <v>1</v>
      </c>
      <c r="O85" s="476"/>
      <c r="P85" s="477"/>
      <c r="Q85" s="476"/>
      <c r="R85" s="478" t="s">
        <v>157</v>
      </c>
      <c r="S85" s="476"/>
      <c r="T85" s="479"/>
      <c r="U85" s="479"/>
      <c r="V85" s="479"/>
      <c r="W85" s="476"/>
      <c r="X85" s="476">
        <v>3000000</v>
      </c>
      <c r="Z85" s="476">
        <v>3000000</v>
      </c>
    </row>
    <row r="86" spans="1:26" ht="18.75" customHeight="1">
      <c r="A86" s="467"/>
      <c r="B86" s="482"/>
      <c r="C86" s="483"/>
      <c r="D86" s="483"/>
      <c r="E86" s="483"/>
      <c r="F86" s="470"/>
      <c r="G86" s="471"/>
      <c r="H86" s="471"/>
      <c r="I86" s="472"/>
      <c r="J86" s="473"/>
      <c r="K86" s="474"/>
      <c r="L86" s="475"/>
      <c r="M86" s="475"/>
      <c r="N86" s="474"/>
      <c r="P86" s="465"/>
      <c r="R86" s="406"/>
      <c r="T86" s="405"/>
      <c r="U86" s="405"/>
      <c r="V86" s="405"/>
      <c r="X86" s="405"/>
      <c r="Z86" s="405"/>
    </row>
    <row r="87" spans="2:26" ht="18.75" customHeight="1">
      <c r="B87" s="482"/>
      <c r="C87" s="482"/>
      <c r="D87" s="482"/>
      <c r="E87" s="482"/>
      <c r="F87" s="472"/>
      <c r="G87" s="471"/>
      <c r="H87" s="471"/>
      <c r="I87" s="472"/>
      <c r="J87" s="473"/>
      <c r="K87" s="480"/>
      <c r="L87" s="475"/>
      <c r="M87" s="475"/>
      <c r="N87" s="480"/>
      <c r="O87" s="486"/>
      <c r="P87" s="487" t="s">
        <v>12</v>
      </c>
      <c r="Q87" s="486"/>
      <c r="R87" s="510" t="s">
        <v>182</v>
      </c>
      <c r="S87" s="486"/>
      <c r="T87" s="490"/>
      <c r="U87" s="490"/>
      <c r="V87" s="490">
        <v>3000000</v>
      </c>
      <c r="W87" s="486"/>
      <c r="X87" s="405"/>
      <c r="Z87" s="405"/>
    </row>
    <row r="88" spans="2:26" ht="18.75" customHeight="1" thickBot="1">
      <c r="B88" s="496"/>
      <c r="C88" s="496"/>
      <c r="D88" s="496"/>
      <c r="E88" s="496"/>
      <c r="F88" s="497"/>
      <c r="G88" s="498"/>
      <c r="H88" s="498"/>
      <c r="I88" s="497"/>
      <c r="J88" s="431"/>
      <c r="K88" s="499"/>
      <c r="L88" s="500"/>
      <c r="M88" s="500"/>
      <c r="N88" s="499"/>
      <c r="O88" s="501"/>
      <c r="P88" s="511"/>
      <c r="Q88" s="501"/>
      <c r="R88" s="503" t="s">
        <v>182</v>
      </c>
      <c r="S88" s="505"/>
      <c r="T88" s="504">
        <v>3000000</v>
      </c>
      <c r="U88" s="504"/>
      <c r="V88" s="501"/>
      <c r="W88" s="501"/>
      <c r="X88" s="501"/>
      <c r="Y88" s="613"/>
      <c r="Z88" s="501"/>
    </row>
    <row r="89" spans="2:26" ht="18.75" customHeight="1">
      <c r="B89" s="482"/>
      <c r="C89" s="482"/>
      <c r="D89" s="482"/>
      <c r="E89" s="482"/>
      <c r="F89" s="472"/>
      <c r="G89" s="471"/>
      <c r="H89" s="471"/>
      <c r="I89" s="472"/>
      <c r="J89" s="473"/>
      <c r="K89" s="480"/>
      <c r="L89" s="475"/>
      <c r="M89" s="475"/>
      <c r="N89" s="480"/>
      <c r="P89" s="465"/>
      <c r="R89" s="406"/>
      <c r="T89" s="405"/>
      <c r="U89" s="405"/>
      <c r="V89" s="405"/>
      <c r="X89" s="405"/>
      <c r="Z89" s="405"/>
    </row>
    <row r="90" spans="2:26" ht="18.75" customHeight="1">
      <c r="B90" s="482"/>
      <c r="C90" s="482"/>
      <c r="D90" s="482"/>
      <c r="E90" s="482"/>
      <c r="F90" s="472"/>
      <c r="G90" s="471"/>
      <c r="H90" s="471"/>
      <c r="I90" s="472"/>
      <c r="J90" s="473"/>
      <c r="K90" s="480"/>
      <c r="L90" s="475"/>
      <c r="M90" s="475"/>
      <c r="N90" s="480"/>
      <c r="P90" s="465"/>
      <c r="R90" s="406"/>
      <c r="T90" s="405"/>
      <c r="U90" s="405"/>
      <c r="V90" s="405"/>
      <c r="X90" s="405"/>
      <c r="Z90" s="405"/>
    </row>
    <row r="91" spans="1:26" ht="18.75" customHeight="1">
      <c r="A91" s="467"/>
      <c r="B91" s="468">
        <v>38</v>
      </c>
      <c r="C91" s="469">
        <v>4</v>
      </c>
      <c r="D91" s="469">
        <v>53</v>
      </c>
      <c r="E91" s="469">
        <v>56</v>
      </c>
      <c r="F91" s="470">
        <v>9</v>
      </c>
      <c r="G91" s="471">
        <v>4</v>
      </c>
      <c r="H91" s="471">
        <v>1</v>
      </c>
      <c r="I91" s="472">
        <v>0</v>
      </c>
      <c r="J91" s="473">
        <v>2</v>
      </c>
      <c r="K91" s="474">
        <v>6</v>
      </c>
      <c r="L91" s="475">
        <v>5</v>
      </c>
      <c r="M91" s="475">
        <v>7</v>
      </c>
      <c r="N91" s="474">
        <v>1</v>
      </c>
      <c r="O91" s="476"/>
      <c r="P91" s="477"/>
      <c r="Q91" s="476"/>
      <c r="R91" s="478" t="s">
        <v>157</v>
      </c>
      <c r="S91" s="476"/>
      <c r="T91" s="479"/>
      <c r="U91" s="479"/>
      <c r="V91" s="479"/>
      <c r="W91" s="476"/>
      <c r="X91" s="476">
        <v>500000</v>
      </c>
      <c r="Z91" s="476">
        <v>500000</v>
      </c>
    </row>
    <row r="92" spans="1:26" ht="18.75" customHeight="1">
      <c r="A92" s="467"/>
      <c r="B92" s="482"/>
      <c r="C92" s="483"/>
      <c r="D92" s="483"/>
      <c r="E92" s="483"/>
      <c r="F92" s="470"/>
      <c r="G92" s="471"/>
      <c r="H92" s="471"/>
      <c r="I92" s="472"/>
      <c r="J92" s="473"/>
      <c r="K92" s="474"/>
      <c r="L92" s="475"/>
      <c r="M92" s="475"/>
      <c r="N92" s="474"/>
      <c r="P92" s="465"/>
      <c r="R92" s="406"/>
      <c r="T92" s="405"/>
      <c r="U92" s="405"/>
      <c r="V92" s="405"/>
      <c r="X92" s="405"/>
      <c r="Z92" s="405"/>
    </row>
    <row r="93" spans="2:26" ht="18.75" customHeight="1">
      <c r="B93" s="482"/>
      <c r="C93" s="482"/>
      <c r="D93" s="482"/>
      <c r="E93" s="482"/>
      <c r="F93" s="472"/>
      <c r="G93" s="471"/>
      <c r="H93" s="471"/>
      <c r="I93" s="472"/>
      <c r="J93" s="473"/>
      <c r="K93" s="480"/>
      <c r="L93" s="475"/>
      <c r="M93" s="475"/>
      <c r="N93" s="480"/>
      <c r="O93" s="486"/>
      <c r="P93" s="487" t="s">
        <v>11</v>
      </c>
      <c r="Q93" s="486"/>
      <c r="R93" s="510" t="s">
        <v>15</v>
      </c>
      <c r="S93" s="486"/>
      <c r="T93" s="490"/>
      <c r="U93" s="490"/>
      <c r="V93" s="490">
        <v>500000</v>
      </c>
      <c r="W93" s="486"/>
      <c r="X93" s="405"/>
      <c r="Y93" s="408"/>
      <c r="Z93" s="405"/>
    </row>
    <row r="94" spans="2:26" ht="18.75" customHeight="1" thickBot="1">
      <c r="B94" s="496"/>
      <c r="C94" s="496"/>
      <c r="D94" s="496"/>
      <c r="E94" s="496"/>
      <c r="F94" s="497"/>
      <c r="G94" s="498"/>
      <c r="H94" s="498"/>
      <c r="I94" s="497"/>
      <c r="J94" s="431"/>
      <c r="K94" s="499"/>
      <c r="L94" s="500"/>
      <c r="M94" s="500"/>
      <c r="N94" s="499"/>
      <c r="O94" s="501"/>
      <c r="P94" s="511"/>
      <c r="Q94" s="501"/>
      <c r="R94" s="503" t="s">
        <v>15</v>
      </c>
      <c r="S94" s="505"/>
      <c r="T94" s="504">
        <v>500000</v>
      </c>
      <c r="U94" s="504"/>
      <c r="V94" s="501"/>
      <c r="W94" s="501"/>
      <c r="X94" s="501"/>
      <c r="Y94" s="613"/>
      <c r="Z94" s="501"/>
    </row>
    <row r="95" spans="2:26" s="406" customFormat="1" ht="18.75" customHeight="1">
      <c r="B95" s="482"/>
      <c r="C95" s="482"/>
      <c r="D95" s="482"/>
      <c r="E95" s="482"/>
      <c r="F95" s="472"/>
      <c r="G95" s="471"/>
      <c r="H95" s="471"/>
      <c r="I95" s="472"/>
      <c r="J95" s="473"/>
      <c r="K95" s="480"/>
      <c r="L95" s="475"/>
      <c r="M95" s="475"/>
      <c r="N95" s="480"/>
      <c r="O95" s="405"/>
      <c r="P95" s="513"/>
      <c r="Q95" s="405"/>
      <c r="S95" s="405"/>
      <c r="T95" s="405"/>
      <c r="U95" s="405"/>
      <c r="V95" s="405"/>
      <c r="W95" s="405"/>
      <c r="X95" s="405"/>
      <c r="Y95" s="408"/>
      <c r="Z95" s="405"/>
    </row>
    <row r="96" spans="2:26" ht="18.75" customHeight="1">
      <c r="B96" s="482"/>
      <c r="C96" s="482"/>
      <c r="D96" s="482"/>
      <c r="E96" s="482"/>
      <c r="F96" s="472"/>
      <c r="G96" s="471"/>
      <c r="H96" s="471"/>
      <c r="I96" s="472"/>
      <c r="J96" s="473"/>
      <c r="K96" s="480"/>
      <c r="L96" s="475"/>
      <c r="M96" s="475"/>
      <c r="N96" s="480"/>
      <c r="P96" s="513"/>
      <c r="R96" s="406"/>
      <c r="T96" s="405"/>
      <c r="U96" s="405"/>
      <c r="V96" s="405"/>
      <c r="X96" s="405"/>
      <c r="Z96" s="405"/>
    </row>
    <row r="97" spans="1:26" ht="18.75" customHeight="1">
      <c r="A97" s="467"/>
      <c r="B97" s="468">
        <v>38</v>
      </c>
      <c r="C97" s="469">
        <v>4</v>
      </c>
      <c r="D97" s="469">
        <v>55</v>
      </c>
      <c r="E97" s="469">
        <v>57</v>
      </c>
      <c r="F97" s="470">
        <v>9</v>
      </c>
      <c r="G97" s="471">
        <v>4</v>
      </c>
      <c r="H97" s="471">
        <v>1</v>
      </c>
      <c r="I97" s="472">
        <v>0</v>
      </c>
      <c r="J97" s="473">
        <v>2</v>
      </c>
      <c r="K97" s="474">
        <v>6</v>
      </c>
      <c r="L97" s="475">
        <v>5</v>
      </c>
      <c r="M97" s="475">
        <v>7</v>
      </c>
      <c r="N97" s="474">
        <v>1</v>
      </c>
      <c r="O97" s="476"/>
      <c r="P97" s="477"/>
      <c r="Q97" s="476"/>
      <c r="R97" s="478" t="s">
        <v>157</v>
      </c>
      <c r="S97" s="476"/>
      <c r="T97" s="479"/>
      <c r="U97" s="479"/>
      <c r="V97" s="479"/>
      <c r="W97" s="476"/>
      <c r="X97" s="476">
        <v>400000</v>
      </c>
      <c r="Z97" s="476">
        <v>400000</v>
      </c>
    </row>
    <row r="98" spans="1:26" ht="18.75" customHeight="1">
      <c r="A98" s="467"/>
      <c r="B98" s="482"/>
      <c r="C98" s="483"/>
      <c r="D98" s="483"/>
      <c r="E98" s="483"/>
      <c r="F98" s="470"/>
      <c r="G98" s="471"/>
      <c r="H98" s="471"/>
      <c r="I98" s="472"/>
      <c r="J98" s="473"/>
      <c r="K98" s="474"/>
      <c r="L98" s="475"/>
      <c r="M98" s="475"/>
      <c r="N98" s="474"/>
      <c r="P98" s="465"/>
      <c r="R98" s="406"/>
      <c r="T98" s="405"/>
      <c r="U98" s="405"/>
      <c r="V98" s="405"/>
      <c r="X98" s="405"/>
      <c r="Z98" s="405"/>
    </row>
    <row r="99" spans="2:26" ht="18.75" customHeight="1">
      <c r="B99" s="482"/>
      <c r="C99" s="482"/>
      <c r="D99" s="482"/>
      <c r="E99" s="482"/>
      <c r="F99" s="472"/>
      <c r="G99" s="471"/>
      <c r="H99" s="471"/>
      <c r="I99" s="472"/>
      <c r="J99" s="473"/>
      <c r="K99" s="480"/>
      <c r="L99" s="475"/>
      <c r="M99" s="475"/>
      <c r="N99" s="480"/>
      <c r="O99" s="486"/>
      <c r="P99" s="487" t="s">
        <v>216</v>
      </c>
      <c r="Q99" s="486"/>
      <c r="R99" s="510" t="s">
        <v>217</v>
      </c>
      <c r="S99" s="486"/>
      <c r="T99" s="490"/>
      <c r="U99" s="490"/>
      <c r="V99" s="490">
        <v>400000</v>
      </c>
      <c r="W99" s="486"/>
      <c r="X99" s="405"/>
      <c r="Z99" s="405"/>
    </row>
    <row r="100" spans="2:26" ht="18.75" customHeight="1" thickBot="1">
      <c r="B100" s="496"/>
      <c r="C100" s="496"/>
      <c r="D100" s="496"/>
      <c r="E100" s="496"/>
      <c r="F100" s="497"/>
      <c r="G100" s="498"/>
      <c r="H100" s="498"/>
      <c r="I100" s="497"/>
      <c r="J100" s="431"/>
      <c r="K100" s="499"/>
      <c r="L100" s="500"/>
      <c r="M100" s="500"/>
      <c r="N100" s="499"/>
      <c r="O100" s="501"/>
      <c r="P100" s="511"/>
      <c r="Q100" s="501"/>
      <c r="R100" s="503" t="s">
        <v>217</v>
      </c>
      <c r="S100" s="505"/>
      <c r="T100" s="504">
        <v>400000</v>
      </c>
      <c r="U100" s="504"/>
      <c r="V100" s="501"/>
      <c r="W100" s="501"/>
      <c r="X100" s="501"/>
      <c r="Y100" s="613"/>
      <c r="Z100" s="501"/>
    </row>
    <row r="101" spans="2:26" ht="18.75" customHeight="1">
      <c r="B101" s="482"/>
      <c r="C101" s="482"/>
      <c r="D101" s="482"/>
      <c r="E101" s="482"/>
      <c r="F101" s="472"/>
      <c r="G101" s="471"/>
      <c r="H101" s="471"/>
      <c r="I101" s="472"/>
      <c r="J101" s="473"/>
      <c r="K101" s="480"/>
      <c r="L101" s="475"/>
      <c r="M101" s="475"/>
      <c r="N101" s="480"/>
      <c r="P101" s="513"/>
      <c r="R101" s="406"/>
      <c r="T101" s="405"/>
      <c r="U101" s="405"/>
      <c r="V101" s="405"/>
      <c r="X101" s="405"/>
      <c r="Z101" s="405"/>
    </row>
    <row r="102" spans="2:26" ht="18.75" customHeight="1">
      <c r="B102" s="482"/>
      <c r="C102" s="482"/>
      <c r="D102" s="482"/>
      <c r="E102" s="482"/>
      <c r="F102" s="472"/>
      <c r="G102" s="471"/>
      <c r="H102" s="471"/>
      <c r="I102" s="472"/>
      <c r="J102" s="473"/>
      <c r="K102" s="480"/>
      <c r="L102" s="475"/>
      <c r="M102" s="475"/>
      <c r="N102" s="480"/>
      <c r="P102" s="465"/>
      <c r="R102" s="406"/>
      <c r="T102" s="405"/>
      <c r="U102" s="405"/>
      <c r="V102" s="405"/>
      <c r="X102" s="405"/>
      <c r="Z102" s="405"/>
    </row>
    <row r="103" spans="1:26" ht="18.75" customHeight="1">
      <c r="A103" s="467"/>
      <c r="B103" s="468"/>
      <c r="C103" s="469"/>
      <c r="D103" s="469"/>
      <c r="E103" s="469"/>
      <c r="F103" s="470"/>
      <c r="G103" s="471"/>
      <c r="H103" s="471"/>
      <c r="I103" s="472"/>
      <c r="J103" s="473"/>
      <c r="K103" s="474">
        <v>6</v>
      </c>
      <c r="L103" s="475">
        <v>1</v>
      </c>
      <c r="M103" s="475">
        <v>4</v>
      </c>
      <c r="N103" s="474">
        <v>1</v>
      </c>
      <c r="O103" s="476"/>
      <c r="P103" s="477"/>
      <c r="Q103" s="476"/>
      <c r="R103" s="478" t="s">
        <v>427</v>
      </c>
      <c r="S103" s="476"/>
      <c r="T103" s="479"/>
      <c r="U103" s="479"/>
      <c r="V103" s="479"/>
      <c r="W103" s="476"/>
      <c r="X103" s="514" t="s">
        <v>424</v>
      </c>
      <c r="Z103" s="514" t="s">
        <v>424</v>
      </c>
    </row>
    <row r="104" spans="1:26" ht="18.75" customHeight="1">
      <c r="A104" s="467"/>
      <c r="B104" s="482"/>
      <c r="C104" s="483"/>
      <c r="D104" s="483"/>
      <c r="E104" s="483"/>
      <c r="F104" s="470"/>
      <c r="G104" s="471"/>
      <c r="H104" s="471"/>
      <c r="I104" s="472"/>
      <c r="J104" s="473"/>
      <c r="K104" s="474"/>
      <c r="L104" s="475"/>
      <c r="M104" s="475"/>
      <c r="N104" s="474"/>
      <c r="P104" s="465"/>
      <c r="R104" s="406"/>
      <c r="T104" s="405"/>
      <c r="U104" s="405"/>
      <c r="V104" s="405"/>
      <c r="X104" s="405"/>
      <c r="Z104" s="405"/>
    </row>
    <row r="105" spans="2:26" ht="18.75" customHeight="1">
      <c r="B105" s="482"/>
      <c r="C105" s="482"/>
      <c r="D105" s="482"/>
      <c r="E105" s="482"/>
      <c r="F105" s="472"/>
      <c r="G105" s="471"/>
      <c r="H105" s="471"/>
      <c r="I105" s="472"/>
      <c r="J105" s="473"/>
      <c r="K105" s="480"/>
      <c r="L105" s="475"/>
      <c r="M105" s="475"/>
      <c r="N105" s="480"/>
      <c r="O105" s="486"/>
      <c r="P105" s="487" t="s">
        <v>266</v>
      </c>
      <c r="Q105" s="486"/>
      <c r="R105" s="510" t="s">
        <v>428</v>
      </c>
      <c r="S105" s="486"/>
      <c r="T105" s="490"/>
      <c r="U105" s="515"/>
      <c r="V105" s="515" t="s">
        <v>424</v>
      </c>
      <c r="W105" s="486"/>
      <c r="X105" s="405"/>
      <c r="Y105" s="408"/>
      <c r="Z105" s="405"/>
    </row>
    <row r="106" spans="2:26" ht="18.75" customHeight="1" thickBot="1">
      <c r="B106" s="496"/>
      <c r="C106" s="496"/>
      <c r="D106" s="496"/>
      <c r="E106" s="496"/>
      <c r="F106" s="497"/>
      <c r="G106" s="498"/>
      <c r="H106" s="498"/>
      <c r="I106" s="497"/>
      <c r="J106" s="431"/>
      <c r="K106" s="499"/>
      <c r="L106" s="500"/>
      <c r="M106" s="500"/>
      <c r="N106" s="499"/>
      <c r="O106" s="501"/>
      <c r="P106" s="511"/>
      <c r="Q106" s="501"/>
      <c r="R106" s="503" t="s">
        <v>428</v>
      </c>
      <c r="S106" s="505"/>
      <c r="T106" s="614" t="s">
        <v>424</v>
      </c>
      <c r="U106" s="504"/>
      <c r="V106" s="501"/>
      <c r="W106" s="501"/>
      <c r="X106" s="501"/>
      <c r="Y106" s="613"/>
      <c r="Z106" s="501"/>
    </row>
    <row r="107" spans="2:26" ht="18.75" customHeight="1">
      <c r="B107" s="482"/>
      <c r="C107" s="482"/>
      <c r="D107" s="482"/>
      <c r="E107" s="482"/>
      <c r="F107" s="472"/>
      <c r="G107" s="471"/>
      <c r="H107" s="471"/>
      <c r="I107" s="472"/>
      <c r="J107" s="473"/>
      <c r="K107" s="480"/>
      <c r="L107" s="475"/>
      <c r="M107" s="475"/>
      <c r="N107" s="480"/>
      <c r="P107" s="406"/>
      <c r="R107" s="406"/>
      <c r="T107" s="405"/>
      <c r="U107" s="405"/>
      <c r="V107" s="405"/>
      <c r="X107" s="405"/>
      <c r="Z107" s="405"/>
    </row>
    <row r="108" spans="2:26" ht="18.75" customHeight="1" thickBot="1">
      <c r="B108" s="482"/>
      <c r="C108" s="482"/>
      <c r="D108" s="482"/>
      <c r="E108" s="482"/>
      <c r="F108" s="472"/>
      <c r="G108" s="471"/>
      <c r="H108" s="471"/>
      <c r="I108" s="472"/>
      <c r="J108" s="473"/>
      <c r="K108" s="480"/>
      <c r="L108" s="475"/>
      <c r="M108" s="475"/>
      <c r="N108" s="480"/>
      <c r="O108" s="516"/>
      <c r="P108" s="517" t="s">
        <v>234</v>
      </c>
      <c r="Q108" s="518"/>
      <c r="R108" s="519"/>
      <c r="S108" s="520"/>
      <c r="T108" s="521">
        <f>T100+T94+T88+T79+T71+T64+T61+T53+T46+T37+T24</f>
        <v>10330000</v>
      </c>
      <c r="U108" s="521">
        <f>U100+U94+U88+U79+U71+U64+U61+U53+U46+U37+U24</f>
        <v>10240000</v>
      </c>
      <c r="V108" s="521">
        <f>V99+V93+V87+V78+V70+V63+V60+V52+V45+V36+V23</f>
        <v>20570000</v>
      </c>
      <c r="W108" s="520"/>
      <c r="X108" s="522">
        <f>SUM(X9:X99)</f>
        <v>20570000</v>
      </c>
      <c r="Z108" s="522">
        <f>SUM(Z9:Z99)</f>
        <v>20570000</v>
      </c>
    </row>
    <row r="109" spans="2:26" ht="18.75" customHeight="1" thickBot="1" thickTop="1">
      <c r="B109" s="496"/>
      <c r="C109" s="496"/>
      <c r="D109" s="496"/>
      <c r="E109" s="496"/>
      <c r="F109" s="497"/>
      <c r="G109" s="498"/>
      <c r="H109" s="498"/>
      <c r="I109" s="497"/>
      <c r="J109" s="431"/>
      <c r="K109" s="499"/>
      <c r="L109" s="500"/>
      <c r="M109" s="500"/>
      <c r="N109" s="499"/>
      <c r="O109" s="523"/>
      <c r="P109" s="524"/>
      <c r="Q109" s="523"/>
      <c r="R109" s="512"/>
      <c r="S109" s="523"/>
      <c r="T109" s="505"/>
      <c r="U109" s="523"/>
      <c r="V109" s="523"/>
      <c r="W109" s="523"/>
      <c r="X109" s="523"/>
      <c r="Z109" s="523"/>
    </row>
    <row r="110" spans="2:26" ht="18.75" customHeight="1">
      <c r="B110" s="482"/>
      <c r="C110" s="482"/>
      <c r="D110" s="482"/>
      <c r="E110" s="482"/>
      <c r="F110" s="472"/>
      <c r="G110" s="471"/>
      <c r="H110" s="471"/>
      <c r="I110" s="472"/>
      <c r="J110" s="473"/>
      <c r="K110" s="480"/>
      <c r="L110" s="475"/>
      <c r="M110" s="475"/>
      <c r="N110" s="480"/>
      <c r="O110" s="516"/>
      <c r="P110" s="525"/>
      <c r="Q110" s="516"/>
      <c r="R110" s="406"/>
      <c r="S110" s="516"/>
      <c r="T110" s="486"/>
      <c r="U110" s="516"/>
      <c r="V110" s="516"/>
      <c r="W110" s="516"/>
      <c r="X110" s="516"/>
      <c r="Z110" s="516"/>
    </row>
    <row r="111" spans="2:26" ht="18.75" customHeight="1">
      <c r="B111" s="482"/>
      <c r="C111" s="482"/>
      <c r="D111" s="482"/>
      <c r="E111" s="482"/>
      <c r="F111" s="472"/>
      <c r="G111" s="471"/>
      <c r="H111" s="471"/>
      <c r="I111" s="472"/>
      <c r="J111" s="473"/>
      <c r="K111" s="480"/>
      <c r="L111" s="475"/>
      <c r="M111" s="475"/>
      <c r="N111" s="480"/>
      <c r="O111" s="516"/>
      <c r="P111" s="525"/>
      <c r="Q111" s="516"/>
      <c r="R111" s="406"/>
      <c r="S111" s="516"/>
      <c r="T111" s="486"/>
      <c r="U111" s="516"/>
      <c r="V111" s="516"/>
      <c r="W111" s="516"/>
      <c r="X111" s="516"/>
      <c r="Z111" s="516"/>
    </row>
    <row r="112" spans="2:26" ht="18.75" customHeight="1" thickBot="1">
      <c r="B112" s="526"/>
      <c r="C112" s="526"/>
      <c r="D112" s="448" t="s">
        <v>35</v>
      </c>
      <c r="E112" s="448"/>
      <c r="F112" s="448"/>
      <c r="G112" s="448"/>
      <c r="H112" s="449"/>
      <c r="I112" s="452" t="s">
        <v>209</v>
      </c>
      <c r="J112" s="453" t="s">
        <v>220</v>
      </c>
      <c r="K112" s="454"/>
      <c r="L112" s="455"/>
      <c r="M112" s="455"/>
      <c r="N112" s="454"/>
      <c r="P112" s="526"/>
      <c r="R112" s="527"/>
      <c r="T112" s="528"/>
      <c r="U112" s="528"/>
      <c r="V112" s="528"/>
      <c r="W112" s="529"/>
      <c r="X112" s="458">
        <f>SUM(X115:X117)</f>
        <v>150000</v>
      </c>
      <c r="Z112" s="458">
        <f>SUM(Z115:Z117)</f>
        <v>150000</v>
      </c>
    </row>
    <row r="113" spans="2:26" ht="18.75" customHeight="1">
      <c r="B113" s="459"/>
      <c r="C113" s="459"/>
      <c r="D113" s="459"/>
      <c r="E113" s="459"/>
      <c r="F113" s="460"/>
      <c r="G113" s="461"/>
      <c r="H113" s="461"/>
      <c r="I113" s="460"/>
      <c r="J113" s="462"/>
      <c r="K113" s="463"/>
      <c r="L113" s="464"/>
      <c r="M113" s="464"/>
      <c r="N113" s="463"/>
      <c r="P113" s="530"/>
      <c r="R113" s="406"/>
      <c r="T113" s="405"/>
      <c r="U113" s="405"/>
      <c r="V113" s="405"/>
      <c r="X113" s="405"/>
      <c r="Z113" s="405"/>
    </row>
    <row r="114" spans="2:26" ht="18.75" customHeight="1">
      <c r="B114" s="459"/>
      <c r="C114" s="459"/>
      <c r="D114" s="459"/>
      <c r="E114" s="459"/>
      <c r="F114" s="460"/>
      <c r="G114" s="461"/>
      <c r="H114" s="461"/>
      <c r="I114" s="460"/>
      <c r="J114" s="462"/>
      <c r="K114" s="463"/>
      <c r="L114" s="464"/>
      <c r="M114" s="464"/>
      <c r="N114" s="463"/>
      <c r="P114" s="530"/>
      <c r="R114" s="406"/>
      <c r="T114" s="405"/>
      <c r="U114" s="405"/>
      <c r="V114" s="405"/>
      <c r="X114" s="405"/>
      <c r="Z114" s="405"/>
    </row>
    <row r="115" spans="1:26" ht="18.75" customHeight="1">
      <c r="A115" s="467"/>
      <c r="B115" s="468">
        <v>38</v>
      </c>
      <c r="C115" s="469">
        <v>4</v>
      </c>
      <c r="D115" s="469">
        <v>2</v>
      </c>
      <c r="E115" s="469">
        <v>11</v>
      </c>
      <c r="F115" s="470" t="s">
        <v>164</v>
      </c>
      <c r="G115" s="471">
        <v>4</v>
      </c>
      <c r="H115" s="471">
        <v>1</v>
      </c>
      <c r="I115" s="472"/>
      <c r="J115" s="473">
        <v>2</v>
      </c>
      <c r="K115" s="474" t="s">
        <v>165</v>
      </c>
      <c r="L115" s="475">
        <v>4</v>
      </c>
      <c r="M115" s="475">
        <v>2</v>
      </c>
      <c r="N115" s="474">
        <v>90</v>
      </c>
      <c r="O115" s="476"/>
      <c r="P115" s="531"/>
      <c r="Q115" s="476"/>
      <c r="R115" s="478" t="s">
        <v>221</v>
      </c>
      <c r="S115" s="476"/>
      <c r="T115" s="479"/>
      <c r="U115" s="479"/>
      <c r="V115" s="479"/>
      <c r="W115" s="476"/>
      <c r="X115" s="476">
        <v>150000</v>
      </c>
      <c r="Z115" s="476">
        <v>150000</v>
      </c>
    </row>
    <row r="116" spans="1:26" ht="18.75" customHeight="1">
      <c r="A116" s="467"/>
      <c r="B116" s="532"/>
      <c r="C116" s="532"/>
      <c r="D116" s="532"/>
      <c r="E116" s="532"/>
      <c r="F116" s="533"/>
      <c r="G116" s="534"/>
      <c r="H116" s="534"/>
      <c r="I116" s="533"/>
      <c r="J116" s="535"/>
      <c r="K116" s="536"/>
      <c r="L116" s="537"/>
      <c r="M116" s="537"/>
      <c r="N116" s="536"/>
      <c r="P116" s="530"/>
      <c r="R116" s="406"/>
      <c r="T116" s="405"/>
      <c r="U116" s="405"/>
      <c r="V116" s="405"/>
      <c r="X116" s="405"/>
      <c r="Z116" s="405"/>
    </row>
    <row r="117" spans="2:27" ht="18.75" customHeight="1">
      <c r="B117" s="538"/>
      <c r="C117" s="459"/>
      <c r="D117" s="459"/>
      <c r="E117" s="459"/>
      <c r="F117" s="460"/>
      <c r="G117" s="461"/>
      <c r="H117" s="461"/>
      <c r="I117" s="460"/>
      <c r="J117" s="462"/>
      <c r="K117" s="463"/>
      <c r="L117" s="464"/>
      <c r="M117" s="464"/>
      <c r="N117" s="463"/>
      <c r="O117" s="486"/>
      <c r="P117" s="544"/>
      <c r="Q117" s="486"/>
      <c r="R117" s="510" t="s">
        <v>56</v>
      </c>
      <c r="S117" s="486"/>
      <c r="T117" s="490"/>
      <c r="U117" s="490"/>
      <c r="V117" s="490">
        <v>150000</v>
      </c>
      <c r="W117" s="486"/>
      <c r="X117" s="405"/>
      <c r="Y117" s="408"/>
      <c r="Z117" s="405"/>
      <c r="AA117" s="406"/>
    </row>
    <row r="118" spans="2:26" ht="18.75" customHeight="1">
      <c r="B118" s="482"/>
      <c r="C118" s="482"/>
      <c r="D118" s="482"/>
      <c r="E118" s="482"/>
      <c r="F118" s="472"/>
      <c r="G118" s="471"/>
      <c r="H118" s="471"/>
      <c r="I118" s="472"/>
      <c r="J118" s="473"/>
      <c r="K118" s="480"/>
      <c r="L118" s="475"/>
      <c r="M118" s="475"/>
      <c r="N118" s="480"/>
      <c r="P118" s="465"/>
      <c r="R118" s="492" t="s">
        <v>56</v>
      </c>
      <c r="S118" s="486"/>
      <c r="T118" s="493">
        <v>150000</v>
      </c>
      <c r="U118" s="493"/>
      <c r="V118" s="405"/>
      <c r="X118" s="405"/>
      <c r="Z118" s="405"/>
    </row>
    <row r="119" spans="2:26" ht="18.75" customHeight="1">
      <c r="B119" s="459"/>
      <c r="C119" s="459"/>
      <c r="D119" s="459"/>
      <c r="E119" s="459"/>
      <c r="F119" s="460"/>
      <c r="G119" s="461"/>
      <c r="H119" s="461"/>
      <c r="I119" s="460"/>
      <c r="J119" s="462"/>
      <c r="K119" s="463"/>
      <c r="L119" s="464"/>
      <c r="M119" s="464"/>
      <c r="N119" s="463"/>
      <c r="O119" s="486"/>
      <c r="P119" s="544"/>
      <c r="Q119" s="486"/>
      <c r="R119" s="495"/>
      <c r="S119" s="486"/>
      <c r="T119" s="486"/>
      <c r="U119" s="486"/>
      <c r="V119" s="486"/>
      <c r="W119" s="486"/>
      <c r="X119" s="405"/>
      <c r="Z119" s="405"/>
    </row>
    <row r="120" spans="2:26" ht="18.75" customHeight="1" thickBot="1">
      <c r="B120" s="459"/>
      <c r="C120" s="459"/>
      <c r="D120" s="459"/>
      <c r="E120" s="459"/>
      <c r="F120" s="460"/>
      <c r="G120" s="461"/>
      <c r="H120" s="461"/>
      <c r="I120" s="460"/>
      <c r="J120" s="462"/>
      <c r="K120" s="463"/>
      <c r="L120" s="464"/>
      <c r="M120" s="464"/>
      <c r="N120" s="463"/>
      <c r="O120" s="516"/>
      <c r="P120" s="545" t="s">
        <v>233</v>
      </c>
      <c r="Q120" s="518"/>
      <c r="R120" s="519"/>
      <c r="S120" s="516"/>
      <c r="T120" s="522">
        <f>SUM(T115:T118)</f>
        <v>150000</v>
      </c>
      <c r="U120" s="522">
        <f>SUM(U115:U118)</f>
        <v>0</v>
      </c>
      <c r="V120" s="522">
        <f>SUM(V115:V118)</f>
        <v>150000</v>
      </c>
      <c r="W120" s="516"/>
      <c r="X120" s="522">
        <f>SUM(X115:X118)</f>
        <v>150000</v>
      </c>
      <c r="Z120" s="522">
        <f>SUM(Z115:Z118)</f>
        <v>150000</v>
      </c>
    </row>
    <row r="121" spans="2:26" ht="18.75" customHeight="1" thickBot="1" thickTop="1">
      <c r="B121" s="546"/>
      <c r="C121" s="546"/>
      <c r="D121" s="546"/>
      <c r="E121" s="546"/>
      <c r="F121" s="547"/>
      <c r="G121" s="548"/>
      <c r="H121" s="548"/>
      <c r="I121" s="547"/>
      <c r="J121" s="549"/>
      <c r="K121" s="550"/>
      <c r="L121" s="551"/>
      <c r="M121" s="551"/>
      <c r="N121" s="550"/>
      <c r="O121" s="501"/>
      <c r="P121" s="552"/>
      <c r="Q121" s="501"/>
      <c r="R121" s="512"/>
      <c r="S121" s="501"/>
      <c r="T121" s="501"/>
      <c r="U121" s="501"/>
      <c r="V121" s="501"/>
      <c r="W121" s="501"/>
      <c r="X121" s="501"/>
      <c r="Z121" s="501"/>
    </row>
    <row r="122" spans="2:26" ht="18.75" customHeight="1">
      <c r="B122" s="459"/>
      <c r="C122" s="459"/>
      <c r="D122" s="459"/>
      <c r="E122" s="459"/>
      <c r="F122" s="460"/>
      <c r="G122" s="461"/>
      <c r="H122" s="461"/>
      <c r="I122" s="460"/>
      <c r="J122" s="462"/>
      <c r="K122" s="463"/>
      <c r="L122" s="464"/>
      <c r="M122" s="464"/>
      <c r="N122" s="463"/>
      <c r="P122" s="530"/>
      <c r="R122" s="406"/>
      <c r="T122" s="405"/>
      <c r="U122" s="405"/>
      <c r="V122" s="405"/>
      <c r="X122" s="405"/>
      <c r="Z122" s="405"/>
    </row>
    <row r="123" spans="2:26" ht="18.75" customHeight="1">
      <c r="B123" s="459"/>
      <c r="C123" s="459"/>
      <c r="D123" s="459"/>
      <c r="E123" s="459"/>
      <c r="F123" s="460"/>
      <c r="G123" s="461"/>
      <c r="H123" s="461"/>
      <c r="I123" s="460"/>
      <c r="J123" s="462"/>
      <c r="K123" s="463"/>
      <c r="L123" s="464"/>
      <c r="M123" s="464"/>
      <c r="N123" s="463"/>
      <c r="P123" s="530"/>
      <c r="R123" s="406"/>
      <c r="T123" s="405"/>
      <c r="U123" s="405"/>
      <c r="V123" s="405"/>
      <c r="X123" s="405"/>
      <c r="Z123" s="405"/>
    </row>
    <row r="124" spans="2:26" ht="18.75" customHeight="1" thickBot="1">
      <c r="B124" s="448">
        <v>29</v>
      </c>
      <c r="C124" s="448" t="s">
        <v>209</v>
      </c>
      <c r="D124" s="448" t="s">
        <v>37</v>
      </c>
      <c r="E124" s="448"/>
      <c r="F124" s="449"/>
      <c r="G124" s="450"/>
      <c r="H124" s="450"/>
      <c r="I124" s="449"/>
      <c r="J124" s="453"/>
      <c r="K124" s="454"/>
      <c r="L124" s="455"/>
      <c r="M124" s="455"/>
      <c r="N124" s="454"/>
      <c r="P124" s="456"/>
      <c r="R124" s="456"/>
      <c r="T124" s="528"/>
      <c r="U124" s="528"/>
      <c r="V124" s="528"/>
      <c r="W124" s="553"/>
      <c r="X124" s="458">
        <f>SUM(X127:X129)</f>
        <v>20000</v>
      </c>
      <c r="Z124" s="458">
        <f>SUM(Z127:Z129)</f>
        <v>20000</v>
      </c>
    </row>
    <row r="125" spans="2:26" ht="18.75" customHeight="1">
      <c r="B125" s="459"/>
      <c r="C125" s="459"/>
      <c r="D125" s="459"/>
      <c r="E125" s="459"/>
      <c r="F125" s="460"/>
      <c r="G125" s="461"/>
      <c r="H125" s="461"/>
      <c r="I125" s="460"/>
      <c r="J125" s="462"/>
      <c r="K125" s="463"/>
      <c r="L125" s="464"/>
      <c r="M125" s="464"/>
      <c r="N125" s="463"/>
      <c r="P125" s="406"/>
      <c r="R125" s="406"/>
      <c r="T125" s="405"/>
      <c r="U125" s="405"/>
      <c r="V125" s="405"/>
      <c r="X125" s="405"/>
      <c r="Z125" s="405"/>
    </row>
    <row r="126" spans="2:26" ht="18.75" customHeight="1">
      <c r="B126" s="459"/>
      <c r="C126" s="459"/>
      <c r="D126" s="459"/>
      <c r="E126" s="459"/>
      <c r="F126" s="460"/>
      <c r="G126" s="461"/>
      <c r="H126" s="461"/>
      <c r="I126" s="460"/>
      <c r="J126" s="462"/>
      <c r="K126" s="463"/>
      <c r="L126" s="464"/>
      <c r="M126" s="464"/>
      <c r="N126" s="463"/>
      <c r="P126" s="406"/>
      <c r="R126" s="406"/>
      <c r="T126" s="405"/>
      <c r="U126" s="405"/>
      <c r="V126" s="405"/>
      <c r="X126" s="405"/>
      <c r="Z126" s="405"/>
    </row>
    <row r="127" spans="1:26" ht="18.75" customHeight="1">
      <c r="A127" s="467"/>
      <c r="B127" s="468">
        <v>38</v>
      </c>
      <c r="C127" s="469">
        <v>4</v>
      </c>
      <c r="D127" s="469">
        <v>2</v>
      </c>
      <c r="E127" s="469">
        <v>11</v>
      </c>
      <c r="F127" s="470">
        <v>8</v>
      </c>
      <c r="G127" s="471">
        <v>2</v>
      </c>
      <c r="H127" s="471">
        <v>0</v>
      </c>
      <c r="I127" s="472">
        <v>0</v>
      </c>
      <c r="J127" s="473">
        <v>2</v>
      </c>
      <c r="K127" s="474">
        <v>6</v>
      </c>
      <c r="L127" s="475">
        <v>5</v>
      </c>
      <c r="M127" s="475">
        <v>7</v>
      </c>
      <c r="N127" s="474">
        <v>1</v>
      </c>
      <c r="O127" s="476"/>
      <c r="P127" s="554"/>
      <c r="Q127" s="476"/>
      <c r="R127" s="478" t="s">
        <v>157</v>
      </c>
      <c r="S127" s="476"/>
      <c r="T127" s="479"/>
      <c r="U127" s="479"/>
      <c r="V127" s="479"/>
      <c r="W127" s="476"/>
      <c r="X127" s="476">
        <v>20000</v>
      </c>
      <c r="Z127" s="476">
        <v>20000</v>
      </c>
    </row>
    <row r="128" spans="1:26" ht="18.75" customHeight="1">
      <c r="A128" s="467"/>
      <c r="B128" s="482"/>
      <c r="C128" s="483"/>
      <c r="D128" s="483"/>
      <c r="E128" s="483"/>
      <c r="F128" s="470"/>
      <c r="G128" s="471"/>
      <c r="H128" s="471"/>
      <c r="I128" s="472"/>
      <c r="J128" s="473"/>
      <c r="K128" s="474"/>
      <c r="L128" s="475"/>
      <c r="M128" s="475"/>
      <c r="N128" s="474"/>
      <c r="P128" s="555"/>
      <c r="R128" s="406"/>
      <c r="T128" s="405"/>
      <c r="U128" s="405"/>
      <c r="V128" s="405"/>
      <c r="X128" s="405"/>
      <c r="Z128" s="405"/>
    </row>
    <row r="129" spans="2:26" ht="18.75" customHeight="1">
      <c r="B129" s="459"/>
      <c r="C129" s="459"/>
      <c r="D129" s="459"/>
      <c r="E129" s="459"/>
      <c r="F129" s="460"/>
      <c r="G129" s="461"/>
      <c r="H129" s="461"/>
      <c r="I129" s="460"/>
      <c r="J129" s="462"/>
      <c r="K129" s="463"/>
      <c r="L129" s="464"/>
      <c r="M129" s="464"/>
      <c r="N129" s="463"/>
      <c r="O129" s="486"/>
      <c r="P129" s="487" t="s">
        <v>128</v>
      </c>
      <c r="Q129" s="486"/>
      <c r="R129" s="510" t="s">
        <v>20</v>
      </c>
      <c r="S129" s="486"/>
      <c r="T129" s="490"/>
      <c r="U129" s="490"/>
      <c r="V129" s="490">
        <v>20000</v>
      </c>
      <c r="W129" s="486"/>
      <c r="X129" s="405"/>
      <c r="Z129" s="405"/>
    </row>
    <row r="130" spans="2:26" ht="18.75" customHeight="1" hidden="1">
      <c r="B130" s="538"/>
      <c r="C130" s="538"/>
      <c r="D130" s="538"/>
      <c r="E130" s="538"/>
      <c r="F130" s="539"/>
      <c r="G130" s="540"/>
      <c r="H130" s="540"/>
      <c r="I130" s="539"/>
      <c r="J130" s="541"/>
      <c r="K130" s="542"/>
      <c r="L130" s="543"/>
      <c r="M130" s="543"/>
      <c r="N130" s="542"/>
      <c r="O130" s="486"/>
      <c r="P130" s="556" t="s">
        <v>232</v>
      </c>
      <c r="Q130" s="486"/>
      <c r="R130" s="510" t="s">
        <v>201</v>
      </c>
      <c r="S130" s="486"/>
      <c r="T130" s="489"/>
      <c r="U130" s="490"/>
      <c r="V130" s="490">
        <v>0</v>
      </c>
      <c r="W130" s="486"/>
      <c r="X130" s="489"/>
      <c r="Z130" s="489"/>
    </row>
    <row r="131" spans="2:26" ht="18.75" customHeight="1">
      <c r="B131" s="482"/>
      <c r="C131" s="482"/>
      <c r="D131" s="482"/>
      <c r="E131" s="482"/>
      <c r="F131" s="472"/>
      <c r="G131" s="471"/>
      <c r="H131" s="471"/>
      <c r="I131" s="472"/>
      <c r="J131" s="473"/>
      <c r="K131" s="480"/>
      <c r="L131" s="475"/>
      <c r="M131" s="475"/>
      <c r="N131" s="480"/>
      <c r="P131" s="465"/>
      <c r="R131" s="492" t="s">
        <v>20</v>
      </c>
      <c r="S131" s="486"/>
      <c r="T131" s="493">
        <v>20000</v>
      </c>
      <c r="U131" s="493"/>
      <c r="V131" s="405"/>
      <c r="X131" s="405"/>
      <c r="Z131" s="405"/>
    </row>
    <row r="132" spans="2:26" ht="18.75" customHeight="1">
      <c r="B132" s="459"/>
      <c r="C132" s="459"/>
      <c r="D132" s="459"/>
      <c r="E132" s="459"/>
      <c r="F132" s="460"/>
      <c r="G132" s="461"/>
      <c r="H132" s="461"/>
      <c r="I132" s="460"/>
      <c r="J132" s="462"/>
      <c r="K132" s="463"/>
      <c r="L132" s="464"/>
      <c r="M132" s="464"/>
      <c r="N132" s="463"/>
      <c r="O132" s="486"/>
      <c r="P132" s="557"/>
      <c r="Q132" s="486"/>
      <c r="R132" s="495"/>
      <c r="S132" s="486"/>
      <c r="T132" s="405"/>
      <c r="U132" s="486"/>
      <c r="V132" s="486"/>
      <c r="W132" s="486"/>
      <c r="X132" s="405"/>
      <c r="Z132" s="405"/>
    </row>
    <row r="133" spans="2:26" ht="18.75" customHeight="1" thickBot="1">
      <c r="B133" s="459"/>
      <c r="C133" s="459"/>
      <c r="D133" s="459"/>
      <c r="E133" s="459"/>
      <c r="F133" s="460"/>
      <c r="G133" s="461"/>
      <c r="H133" s="461"/>
      <c r="I133" s="460"/>
      <c r="J133" s="462"/>
      <c r="K133" s="463"/>
      <c r="L133" s="464"/>
      <c r="M133" s="464"/>
      <c r="N133" s="463"/>
      <c r="O133" s="516"/>
      <c r="P133" s="517" t="s">
        <v>37</v>
      </c>
      <c r="Q133" s="518"/>
      <c r="R133" s="519"/>
      <c r="S133" s="516"/>
      <c r="T133" s="522">
        <f>SUM(T131:T131)</f>
        <v>20000</v>
      </c>
      <c r="U133" s="522">
        <f>SUM(U131:U131)</f>
        <v>0</v>
      </c>
      <c r="V133" s="522">
        <f>SUM(V129:V130)</f>
        <v>20000</v>
      </c>
      <c r="W133" s="516"/>
      <c r="X133" s="522">
        <f>SUM(X127:X130)</f>
        <v>20000</v>
      </c>
      <c r="Z133" s="522">
        <f>SUM(Z127:Z130)</f>
        <v>20000</v>
      </c>
    </row>
    <row r="134" spans="2:26" ht="18.75" customHeight="1" thickBot="1" thickTop="1">
      <c r="B134" s="496"/>
      <c r="C134" s="496"/>
      <c r="D134" s="496"/>
      <c r="E134" s="496"/>
      <c r="F134" s="497"/>
      <c r="G134" s="498"/>
      <c r="H134" s="498"/>
      <c r="I134" s="497"/>
      <c r="J134" s="431"/>
      <c r="K134" s="499"/>
      <c r="L134" s="500"/>
      <c r="M134" s="500"/>
      <c r="N134" s="499"/>
      <c r="O134" s="501"/>
      <c r="P134" s="512"/>
      <c r="Q134" s="501"/>
      <c r="R134" s="512"/>
      <c r="S134" s="501"/>
      <c r="T134" s="501"/>
      <c r="U134" s="501"/>
      <c r="V134" s="501"/>
      <c r="W134" s="501"/>
      <c r="X134" s="501"/>
      <c r="Z134" s="501"/>
    </row>
    <row r="135" spans="2:26" ht="18.75" customHeight="1">
      <c r="B135" s="482"/>
      <c r="C135" s="482"/>
      <c r="D135" s="482"/>
      <c r="E135" s="482"/>
      <c r="F135" s="472"/>
      <c r="G135" s="471"/>
      <c r="H135" s="471"/>
      <c r="I135" s="472"/>
      <c r="J135" s="473"/>
      <c r="K135" s="480"/>
      <c r="L135" s="475"/>
      <c r="M135" s="475"/>
      <c r="N135" s="480"/>
      <c r="P135" s="406"/>
      <c r="R135" s="406"/>
      <c r="T135" s="405"/>
      <c r="U135" s="405"/>
      <c r="V135" s="405"/>
      <c r="X135" s="405"/>
      <c r="Z135" s="405"/>
    </row>
    <row r="136" spans="2:26" ht="18.75" customHeight="1">
      <c r="B136" s="482"/>
      <c r="C136" s="482"/>
      <c r="D136" s="482"/>
      <c r="E136" s="482"/>
      <c r="F136" s="472"/>
      <c r="G136" s="471"/>
      <c r="H136" s="471"/>
      <c r="I136" s="472"/>
      <c r="J136" s="473"/>
      <c r="K136" s="480"/>
      <c r="L136" s="475"/>
      <c r="M136" s="475"/>
      <c r="N136" s="480"/>
      <c r="P136" s="530"/>
      <c r="R136" s="406"/>
      <c r="T136" s="405"/>
      <c r="U136" s="405"/>
      <c r="V136" s="405"/>
      <c r="X136" s="405"/>
      <c r="Z136" s="405"/>
    </row>
    <row r="137" spans="2:26" ht="18.75" customHeight="1" thickBot="1">
      <c r="B137" s="448">
        <v>40</v>
      </c>
      <c r="C137" s="448" t="s">
        <v>209</v>
      </c>
      <c r="D137" s="448" t="s">
        <v>162</v>
      </c>
      <c r="E137" s="448"/>
      <c r="F137" s="449"/>
      <c r="G137" s="450"/>
      <c r="H137" s="450"/>
      <c r="I137" s="449"/>
      <c r="J137" s="453"/>
      <c r="K137" s="454"/>
      <c r="L137" s="455"/>
      <c r="M137" s="455"/>
      <c r="N137" s="454"/>
      <c r="P137" s="527"/>
      <c r="R137" s="527"/>
      <c r="T137" s="528"/>
      <c r="U137" s="528"/>
      <c r="V137" s="528"/>
      <c r="W137" s="553"/>
      <c r="X137" s="458">
        <f>SUM(X140:X143)</f>
        <v>1000000</v>
      </c>
      <c r="Z137" s="458">
        <f>SUM(Z140:Z143)</f>
        <v>1000000</v>
      </c>
    </row>
    <row r="138" spans="2:26" ht="18.75" customHeight="1">
      <c r="B138" s="459"/>
      <c r="C138" s="459"/>
      <c r="D138" s="459"/>
      <c r="E138" s="459"/>
      <c r="F138" s="460"/>
      <c r="G138" s="461"/>
      <c r="H138" s="461"/>
      <c r="I138" s="460"/>
      <c r="J138" s="462"/>
      <c r="K138" s="463"/>
      <c r="L138" s="464"/>
      <c r="M138" s="464"/>
      <c r="N138" s="463"/>
      <c r="P138" s="406"/>
      <c r="R138" s="406"/>
      <c r="T138" s="405"/>
      <c r="U138" s="405"/>
      <c r="V138" s="405"/>
      <c r="X138" s="405"/>
      <c r="Z138" s="405"/>
    </row>
    <row r="139" spans="2:26" ht="18.75" customHeight="1">
      <c r="B139" s="459"/>
      <c r="C139" s="459"/>
      <c r="D139" s="459"/>
      <c r="E139" s="459"/>
      <c r="F139" s="460"/>
      <c r="G139" s="461"/>
      <c r="H139" s="461"/>
      <c r="I139" s="460"/>
      <c r="J139" s="462"/>
      <c r="K139" s="463"/>
      <c r="L139" s="464"/>
      <c r="M139" s="464"/>
      <c r="N139" s="463"/>
      <c r="P139" s="406"/>
      <c r="R139" s="406"/>
      <c r="T139" s="405"/>
      <c r="U139" s="405"/>
      <c r="V139" s="405"/>
      <c r="X139" s="405"/>
      <c r="Z139" s="405"/>
    </row>
    <row r="140" spans="1:26" ht="18.75" customHeight="1">
      <c r="A140" s="467"/>
      <c r="B140" s="468">
        <v>38</v>
      </c>
      <c r="C140" s="469">
        <v>4</v>
      </c>
      <c r="D140" s="469">
        <v>2</v>
      </c>
      <c r="E140" s="469">
        <v>9</v>
      </c>
      <c r="F140" s="470">
        <v>9</v>
      </c>
      <c r="G140" s="471">
        <v>6</v>
      </c>
      <c r="H140" s="471">
        <v>0</v>
      </c>
      <c r="I140" s="472">
        <v>7</v>
      </c>
      <c r="J140" s="473">
        <v>2</v>
      </c>
      <c r="K140" s="474">
        <v>6</v>
      </c>
      <c r="L140" s="475">
        <v>5</v>
      </c>
      <c r="M140" s="475">
        <v>7</v>
      </c>
      <c r="N140" s="474">
        <v>2</v>
      </c>
      <c r="O140" s="476"/>
      <c r="P140" s="554"/>
      <c r="Q140" s="476"/>
      <c r="R140" s="478" t="s">
        <v>222</v>
      </c>
      <c r="S140" s="476"/>
      <c r="T140" s="479"/>
      <c r="U140" s="479"/>
      <c r="V140" s="479"/>
      <c r="W140" s="476"/>
      <c r="X140" s="476">
        <v>500000</v>
      </c>
      <c r="Z140" s="476">
        <v>500000</v>
      </c>
    </row>
    <row r="141" spans="1:26" ht="18.75" customHeight="1">
      <c r="A141" s="467"/>
      <c r="B141" s="468">
        <v>38</v>
      </c>
      <c r="C141" s="469">
        <v>4</v>
      </c>
      <c r="D141" s="469">
        <v>2</v>
      </c>
      <c r="E141" s="469">
        <v>11</v>
      </c>
      <c r="F141" s="470">
        <v>8</v>
      </c>
      <c r="G141" s="471">
        <v>1</v>
      </c>
      <c r="H141" s="471">
        <v>0</v>
      </c>
      <c r="I141" s="472">
        <v>0</v>
      </c>
      <c r="J141" s="473">
        <v>2</v>
      </c>
      <c r="K141" s="474">
        <v>6</v>
      </c>
      <c r="L141" s="475">
        <v>5</v>
      </c>
      <c r="M141" s="475">
        <v>7</v>
      </c>
      <c r="N141" s="474">
        <v>2</v>
      </c>
      <c r="O141" s="476"/>
      <c r="P141" s="554"/>
      <c r="Q141" s="476"/>
      <c r="R141" s="478" t="s">
        <v>222</v>
      </c>
      <c r="S141" s="476"/>
      <c r="T141" s="479"/>
      <c r="U141" s="479"/>
      <c r="V141" s="479"/>
      <c r="W141" s="476"/>
      <c r="X141" s="476">
        <v>500000</v>
      </c>
      <c r="Z141" s="476">
        <v>500000</v>
      </c>
    </row>
    <row r="142" spans="1:26" ht="18.75" customHeight="1">
      <c r="A142" s="467"/>
      <c r="B142" s="532"/>
      <c r="C142" s="532"/>
      <c r="D142" s="532"/>
      <c r="E142" s="532"/>
      <c r="F142" s="533"/>
      <c r="G142" s="534"/>
      <c r="H142" s="534"/>
      <c r="I142" s="533"/>
      <c r="J142" s="535"/>
      <c r="K142" s="536"/>
      <c r="L142" s="537"/>
      <c r="M142" s="537"/>
      <c r="N142" s="536"/>
      <c r="P142" s="406"/>
      <c r="R142" s="406"/>
      <c r="T142" s="405"/>
      <c r="U142" s="405"/>
      <c r="V142" s="405"/>
      <c r="X142" s="405"/>
      <c r="Z142" s="405"/>
    </row>
    <row r="143" spans="2:26" ht="18.75" customHeight="1">
      <c r="B143" s="459"/>
      <c r="C143" s="459"/>
      <c r="D143" s="459"/>
      <c r="E143" s="459"/>
      <c r="F143" s="460"/>
      <c r="G143" s="461"/>
      <c r="H143" s="461"/>
      <c r="I143" s="460"/>
      <c r="J143" s="462"/>
      <c r="K143" s="463"/>
      <c r="L143" s="464"/>
      <c r="M143" s="464"/>
      <c r="N143" s="463"/>
      <c r="O143" s="486"/>
      <c r="P143" s="558" t="s">
        <v>21</v>
      </c>
      <c r="Q143" s="486"/>
      <c r="R143" s="510" t="s">
        <v>185</v>
      </c>
      <c r="S143" s="486"/>
      <c r="T143" s="490"/>
      <c r="U143" s="490"/>
      <c r="V143" s="490">
        <v>1000000</v>
      </c>
      <c r="W143" s="486"/>
      <c r="X143" s="405"/>
      <c r="Z143" s="405"/>
    </row>
    <row r="144" spans="2:26" ht="18.75" customHeight="1" thickBot="1">
      <c r="B144" s="496"/>
      <c r="C144" s="496"/>
      <c r="D144" s="496"/>
      <c r="E144" s="496"/>
      <c r="F144" s="497"/>
      <c r="G144" s="498"/>
      <c r="H144" s="498"/>
      <c r="I144" s="497"/>
      <c r="J144" s="431"/>
      <c r="K144" s="499"/>
      <c r="L144" s="500"/>
      <c r="M144" s="500"/>
      <c r="N144" s="499"/>
      <c r="O144" s="501"/>
      <c r="P144" s="511"/>
      <c r="Q144" s="501"/>
      <c r="R144" s="503" t="s">
        <v>185</v>
      </c>
      <c r="S144" s="505"/>
      <c r="T144" s="504">
        <v>500000</v>
      </c>
      <c r="U144" s="504">
        <v>500000</v>
      </c>
      <c r="V144" s="501"/>
      <c r="W144" s="501"/>
      <c r="X144" s="501"/>
      <c r="Y144" s="613"/>
      <c r="Z144" s="501"/>
    </row>
    <row r="145" spans="2:26" ht="18.75" customHeight="1">
      <c r="B145" s="459"/>
      <c r="C145" s="459"/>
      <c r="D145" s="459"/>
      <c r="E145" s="459"/>
      <c r="F145" s="460"/>
      <c r="G145" s="461"/>
      <c r="H145" s="461"/>
      <c r="I145" s="460"/>
      <c r="J145" s="462"/>
      <c r="K145" s="463"/>
      <c r="L145" s="464"/>
      <c r="M145" s="464"/>
      <c r="N145" s="463"/>
      <c r="O145" s="486"/>
      <c r="P145" s="495"/>
      <c r="Q145" s="486"/>
      <c r="R145" s="495"/>
      <c r="S145" s="486"/>
      <c r="T145" s="486"/>
      <c r="U145" s="486"/>
      <c r="V145" s="486"/>
      <c r="W145" s="486"/>
      <c r="X145" s="405"/>
      <c r="Z145" s="405"/>
    </row>
    <row r="146" spans="2:26" ht="18.75" customHeight="1" thickBot="1">
      <c r="B146" s="459"/>
      <c r="C146" s="459"/>
      <c r="D146" s="459"/>
      <c r="E146" s="459"/>
      <c r="F146" s="460"/>
      <c r="G146" s="461"/>
      <c r="H146" s="461"/>
      <c r="I146" s="460"/>
      <c r="J146" s="462"/>
      <c r="K146" s="463"/>
      <c r="L146" s="464"/>
      <c r="M146" s="464"/>
      <c r="N146" s="463"/>
      <c r="O146" s="516"/>
      <c r="P146" s="517" t="s">
        <v>162</v>
      </c>
      <c r="Q146" s="518"/>
      <c r="R146" s="519"/>
      <c r="S146" s="516"/>
      <c r="T146" s="522">
        <f>T144</f>
        <v>500000</v>
      </c>
      <c r="U146" s="522">
        <f>U144</f>
        <v>500000</v>
      </c>
      <c r="V146" s="522">
        <f>SUM(V138:V143)</f>
        <v>1000000</v>
      </c>
      <c r="W146" s="516"/>
      <c r="X146" s="522">
        <f>SUM(X140:X143)</f>
        <v>1000000</v>
      </c>
      <c r="Z146" s="522">
        <f>SUM(Z140:Z143)</f>
        <v>1000000</v>
      </c>
    </row>
    <row r="147" spans="2:26" ht="18.75" customHeight="1" thickBot="1" thickTop="1">
      <c r="B147" s="546"/>
      <c r="C147" s="546"/>
      <c r="D147" s="546"/>
      <c r="E147" s="546"/>
      <c r="F147" s="547"/>
      <c r="G147" s="548"/>
      <c r="H147" s="548"/>
      <c r="I147" s="547"/>
      <c r="J147" s="549"/>
      <c r="K147" s="550"/>
      <c r="L147" s="551"/>
      <c r="M147" s="551"/>
      <c r="N147" s="550"/>
      <c r="O147" s="505"/>
      <c r="P147" s="509"/>
      <c r="Q147" s="505"/>
      <c r="R147" s="509"/>
      <c r="S147" s="505"/>
      <c r="T147" s="505"/>
      <c r="U147" s="505"/>
      <c r="V147" s="505"/>
      <c r="W147" s="505"/>
      <c r="X147" s="501"/>
      <c r="Z147" s="501"/>
    </row>
    <row r="148" spans="2:26" ht="18.75" customHeight="1">
      <c r="B148" s="459"/>
      <c r="C148" s="459"/>
      <c r="D148" s="459"/>
      <c r="E148" s="459"/>
      <c r="F148" s="460"/>
      <c r="G148" s="461"/>
      <c r="H148" s="461"/>
      <c r="I148" s="460"/>
      <c r="J148" s="462"/>
      <c r="K148" s="463"/>
      <c r="L148" s="464"/>
      <c r="M148" s="464"/>
      <c r="N148" s="463"/>
      <c r="O148" s="486"/>
      <c r="P148" s="495"/>
      <c r="Q148" s="486"/>
      <c r="R148" s="495"/>
      <c r="S148" s="486"/>
      <c r="T148" s="486"/>
      <c r="U148" s="486"/>
      <c r="V148" s="486"/>
      <c r="W148" s="486"/>
      <c r="X148" s="405"/>
      <c r="Z148" s="405"/>
    </row>
    <row r="149" spans="2:26" ht="18.75" customHeight="1">
      <c r="B149" s="459"/>
      <c r="C149" s="459"/>
      <c r="D149" s="459"/>
      <c r="E149" s="459"/>
      <c r="F149" s="460"/>
      <c r="G149" s="461"/>
      <c r="H149" s="461"/>
      <c r="I149" s="460"/>
      <c r="J149" s="462"/>
      <c r="K149" s="463"/>
      <c r="L149" s="464"/>
      <c r="M149" s="464"/>
      <c r="N149" s="463"/>
      <c r="O149" s="486"/>
      <c r="P149" s="495"/>
      <c r="Q149" s="486"/>
      <c r="R149" s="495"/>
      <c r="S149" s="486"/>
      <c r="T149" s="486"/>
      <c r="U149" s="486"/>
      <c r="V149" s="486"/>
      <c r="W149" s="486"/>
      <c r="X149" s="405"/>
      <c r="Z149" s="405"/>
    </row>
    <row r="150" spans="2:26" ht="18.75" customHeight="1" thickBot="1">
      <c r="B150" s="448">
        <v>10</v>
      </c>
      <c r="C150" s="448" t="s">
        <v>209</v>
      </c>
      <c r="D150" s="448" t="s">
        <v>36</v>
      </c>
      <c r="E150" s="452"/>
      <c r="F150" s="559"/>
      <c r="G150" s="560"/>
      <c r="H150" s="560"/>
      <c r="I150" s="559"/>
      <c r="J150" s="561"/>
      <c r="K150" s="562"/>
      <c r="L150" s="563"/>
      <c r="M150" s="563"/>
      <c r="N150" s="562"/>
      <c r="P150" s="564"/>
      <c r="R150" s="456"/>
      <c r="T150" s="528"/>
      <c r="U150" s="528"/>
      <c r="V150" s="528"/>
      <c r="W150" s="553"/>
      <c r="X150" s="458">
        <f>SUM(X152:X182)</f>
        <v>8502000</v>
      </c>
      <c r="Z150" s="458">
        <f>SUM(Z152:Z182)</f>
        <v>8502000</v>
      </c>
    </row>
    <row r="151" spans="2:26" ht="18.75" customHeight="1">
      <c r="B151" s="482"/>
      <c r="C151" s="482"/>
      <c r="D151" s="482"/>
      <c r="E151" s="482"/>
      <c r="F151" s="472"/>
      <c r="G151" s="471"/>
      <c r="H151" s="471"/>
      <c r="I151" s="472"/>
      <c r="J151" s="473"/>
      <c r="K151" s="480"/>
      <c r="L151" s="475"/>
      <c r="M151" s="475"/>
      <c r="N151" s="480"/>
      <c r="P151" s="530"/>
      <c r="R151" s="406"/>
      <c r="T151" s="405"/>
      <c r="U151" s="405"/>
      <c r="V151" s="405"/>
      <c r="X151" s="405"/>
      <c r="Z151" s="405"/>
    </row>
    <row r="152" spans="1:26" ht="18.75" customHeight="1" hidden="1">
      <c r="A152" s="467"/>
      <c r="B152" s="468">
        <v>38</v>
      </c>
      <c r="C152" s="469">
        <v>4</v>
      </c>
      <c r="D152" s="469">
        <v>2</v>
      </c>
      <c r="E152" s="469">
        <v>4</v>
      </c>
      <c r="F152" s="470">
        <v>7</v>
      </c>
      <c r="G152" s="471">
        <v>3</v>
      </c>
      <c r="H152" s="471">
        <v>1</v>
      </c>
      <c r="I152" s="472">
        <v>0</v>
      </c>
      <c r="J152" s="473">
        <v>2</v>
      </c>
      <c r="K152" s="474">
        <v>6</v>
      </c>
      <c r="L152" s="475">
        <v>1</v>
      </c>
      <c r="M152" s="475">
        <v>2</v>
      </c>
      <c r="N152" s="474">
        <v>2</v>
      </c>
      <c r="O152" s="476"/>
      <c r="P152" s="531"/>
      <c r="Q152" s="476"/>
      <c r="R152" s="478" t="s">
        <v>159</v>
      </c>
      <c r="S152" s="476"/>
      <c r="T152" s="479"/>
      <c r="U152" s="479"/>
      <c r="V152" s="479"/>
      <c r="W152" s="476"/>
      <c r="X152" s="476"/>
      <c r="Z152" s="476"/>
    </row>
    <row r="153" spans="1:26" ht="18.75" customHeight="1" hidden="1">
      <c r="A153" s="507"/>
      <c r="B153" s="469"/>
      <c r="C153" s="469"/>
      <c r="D153" s="469"/>
      <c r="E153" s="469"/>
      <c r="F153" s="470"/>
      <c r="G153" s="484"/>
      <c r="H153" s="484"/>
      <c r="I153" s="470"/>
      <c r="J153" s="485"/>
      <c r="K153" s="474"/>
      <c r="L153" s="475"/>
      <c r="M153" s="475"/>
      <c r="N153" s="474">
        <v>3</v>
      </c>
      <c r="O153" s="476"/>
      <c r="P153" s="531"/>
      <c r="Q153" s="476"/>
      <c r="R153" s="478" t="s">
        <v>160</v>
      </c>
      <c r="S153" s="476"/>
      <c r="T153" s="479"/>
      <c r="U153" s="479"/>
      <c r="V153" s="479"/>
      <c r="W153" s="476"/>
      <c r="X153" s="476"/>
      <c r="Z153" s="476"/>
    </row>
    <row r="154" spans="1:26" ht="18.75" customHeight="1" hidden="1">
      <c r="A154" s="507"/>
      <c r="B154" s="469"/>
      <c r="C154" s="469"/>
      <c r="D154" s="469"/>
      <c r="E154" s="469"/>
      <c r="F154" s="470"/>
      <c r="G154" s="484"/>
      <c r="H154" s="484"/>
      <c r="I154" s="470"/>
      <c r="J154" s="485"/>
      <c r="K154" s="474"/>
      <c r="L154" s="475"/>
      <c r="M154" s="475"/>
      <c r="N154" s="474">
        <v>4</v>
      </c>
      <c r="O154" s="476"/>
      <c r="P154" s="531"/>
      <c r="Q154" s="476"/>
      <c r="R154" s="478" t="s">
        <v>161</v>
      </c>
      <c r="S154" s="476"/>
      <c r="T154" s="479"/>
      <c r="U154" s="479"/>
      <c r="V154" s="479"/>
      <c r="W154" s="476"/>
      <c r="X154" s="476"/>
      <c r="Z154" s="476"/>
    </row>
    <row r="155" spans="1:26" ht="18.75" customHeight="1" hidden="1">
      <c r="A155" s="507"/>
      <c r="B155" s="469"/>
      <c r="C155" s="469"/>
      <c r="D155" s="469"/>
      <c r="E155" s="469"/>
      <c r="F155" s="470"/>
      <c r="G155" s="484"/>
      <c r="H155" s="484"/>
      <c r="I155" s="470"/>
      <c r="J155" s="485"/>
      <c r="K155" s="474"/>
      <c r="L155" s="475"/>
      <c r="M155" s="475"/>
      <c r="N155" s="474">
        <v>90</v>
      </c>
      <c r="O155" s="476"/>
      <c r="P155" s="531"/>
      <c r="Q155" s="476"/>
      <c r="R155" s="478" t="s">
        <v>265</v>
      </c>
      <c r="S155" s="476"/>
      <c r="T155" s="479"/>
      <c r="U155" s="479"/>
      <c r="V155" s="479"/>
      <c r="W155" s="476"/>
      <c r="X155" s="476"/>
      <c r="Z155" s="476"/>
    </row>
    <row r="156" spans="1:26" ht="18.75" customHeight="1" hidden="1">
      <c r="A156" s="467"/>
      <c r="B156" s="482"/>
      <c r="C156" s="482"/>
      <c r="D156" s="482"/>
      <c r="E156" s="482"/>
      <c r="F156" s="472"/>
      <c r="G156" s="471"/>
      <c r="H156" s="471"/>
      <c r="I156" s="472"/>
      <c r="J156" s="473"/>
      <c r="K156" s="480"/>
      <c r="L156" s="475"/>
      <c r="M156" s="475"/>
      <c r="N156" s="480"/>
      <c r="P156" s="565"/>
      <c r="R156" s="406"/>
      <c r="T156" s="405"/>
      <c r="U156" s="405"/>
      <c r="V156" s="405"/>
      <c r="X156" s="405"/>
      <c r="Z156" s="405"/>
    </row>
    <row r="157" spans="2:26" ht="18.75" customHeight="1" hidden="1">
      <c r="B157" s="482"/>
      <c r="C157" s="482"/>
      <c r="D157" s="482"/>
      <c r="E157" s="482"/>
      <c r="F157" s="472"/>
      <c r="G157" s="471"/>
      <c r="H157" s="471"/>
      <c r="I157" s="472"/>
      <c r="J157" s="473"/>
      <c r="K157" s="480"/>
      <c r="L157" s="475"/>
      <c r="M157" s="475"/>
      <c r="N157" s="480"/>
      <c r="O157" s="486"/>
      <c r="P157" s="556" t="s">
        <v>230</v>
      </c>
      <c r="Q157" s="486"/>
      <c r="R157" s="510" t="s">
        <v>181</v>
      </c>
      <c r="S157" s="486"/>
      <c r="T157" s="490"/>
      <c r="U157" s="490">
        <v>0</v>
      </c>
      <c r="V157" s="490">
        <v>0</v>
      </c>
      <c r="W157" s="486"/>
      <c r="X157" s="489"/>
      <c r="Z157" s="489"/>
    </row>
    <row r="158" spans="2:26" ht="18.75" customHeight="1" hidden="1">
      <c r="B158" s="482"/>
      <c r="C158" s="482"/>
      <c r="D158" s="482"/>
      <c r="E158" s="482"/>
      <c r="F158" s="472"/>
      <c r="G158" s="471"/>
      <c r="H158" s="471"/>
      <c r="I158" s="472"/>
      <c r="J158" s="473"/>
      <c r="K158" s="480"/>
      <c r="L158" s="475"/>
      <c r="M158" s="475"/>
      <c r="N158" s="480"/>
      <c r="P158" s="465"/>
      <c r="R158" s="406"/>
      <c r="T158" s="405"/>
      <c r="U158" s="405"/>
      <c r="V158" s="405"/>
      <c r="X158" s="405"/>
      <c r="Z158" s="405"/>
    </row>
    <row r="159" spans="2:26" ht="18.75" customHeight="1">
      <c r="B159" s="482"/>
      <c r="C159" s="482"/>
      <c r="D159" s="482"/>
      <c r="E159" s="482"/>
      <c r="F159" s="472"/>
      <c r="G159" s="471"/>
      <c r="H159" s="471"/>
      <c r="I159" s="472"/>
      <c r="J159" s="473"/>
      <c r="K159" s="480"/>
      <c r="L159" s="475"/>
      <c r="M159" s="475"/>
      <c r="N159" s="480"/>
      <c r="P159" s="465"/>
      <c r="R159" s="406"/>
      <c r="T159" s="405"/>
      <c r="U159" s="405"/>
      <c r="V159" s="405"/>
      <c r="X159" s="405"/>
      <c r="Z159" s="405"/>
    </row>
    <row r="160" spans="1:26" ht="18.75" customHeight="1">
      <c r="A160" s="467"/>
      <c r="B160" s="468"/>
      <c r="C160" s="469"/>
      <c r="D160" s="469"/>
      <c r="E160" s="469"/>
      <c r="F160" s="470"/>
      <c r="G160" s="471"/>
      <c r="H160" s="471"/>
      <c r="I160" s="472"/>
      <c r="J160" s="473"/>
      <c r="K160" s="474">
        <v>6</v>
      </c>
      <c r="L160" s="475">
        <v>1</v>
      </c>
      <c r="M160" s="475">
        <v>4</v>
      </c>
      <c r="N160" s="474">
        <v>1</v>
      </c>
      <c r="O160" s="476"/>
      <c r="P160" s="477"/>
      <c r="Q160" s="476"/>
      <c r="R160" s="478" t="s">
        <v>425</v>
      </c>
      <c r="S160" s="476"/>
      <c r="T160" s="479"/>
      <c r="U160" s="479"/>
      <c r="V160" s="479"/>
      <c r="W160" s="476"/>
      <c r="X160" s="514" t="s">
        <v>423</v>
      </c>
      <c r="Z160" s="514" t="s">
        <v>423</v>
      </c>
    </row>
    <row r="161" spans="1:26" ht="18.75" customHeight="1">
      <c r="A161" s="467"/>
      <c r="B161" s="482"/>
      <c r="C161" s="483"/>
      <c r="D161" s="483"/>
      <c r="E161" s="483"/>
      <c r="F161" s="470"/>
      <c r="G161" s="471"/>
      <c r="H161" s="471"/>
      <c r="I161" s="472"/>
      <c r="J161" s="473"/>
      <c r="K161" s="474"/>
      <c r="L161" s="475"/>
      <c r="M161" s="475"/>
      <c r="N161" s="474"/>
      <c r="P161" s="465"/>
      <c r="R161" s="406"/>
      <c r="T161" s="405"/>
      <c r="U161" s="405"/>
      <c r="V161" s="405"/>
      <c r="X161" s="405"/>
      <c r="Z161" s="405"/>
    </row>
    <row r="162" spans="2:26" ht="18.75" customHeight="1">
      <c r="B162" s="482"/>
      <c r="C162" s="482"/>
      <c r="D162" s="482"/>
      <c r="E162" s="482"/>
      <c r="F162" s="472"/>
      <c r="G162" s="471"/>
      <c r="H162" s="471"/>
      <c r="I162" s="472"/>
      <c r="J162" s="473"/>
      <c r="K162" s="480"/>
      <c r="L162" s="475"/>
      <c r="M162" s="475"/>
      <c r="N162" s="480"/>
      <c r="O162" s="486"/>
      <c r="P162" s="487" t="s">
        <v>266</v>
      </c>
      <c r="Q162" s="486"/>
      <c r="R162" s="510" t="s">
        <v>426</v>
      </c>
      <c r="S162" s="486"/>
      <c r="T162" s="490"/>
      <c r="U162" s="515"/>
      <c r="V162" s="515" t="s">
        <v>423</v>
      </c>
      <c r="W162" s="486"/>
      <c r="X162" s="405"/>
      <c r="Y162" s="408"/>
      <c r="Z162" s="405"/>
    </row>
    <row r="163" spans="2:26" ht="18.75" customHeight="1" thickBot="1">
      <c r="B163" s="496"/>
      <c r="C163" s="496"/>
      <c r="D163" s="496"/>
      <c r="E163" s="496"/>
      <c r="F163" s="497"/>
      <c r="G163" s="498"/>
      <c r="H163" s="498"/>
      <c r="I163" s="497"/>
      <c r="J163" s="431"/>
      <c r="K163" s="499"/>
      <c r="L163" s="500"/>
      <c r="M163" s="500"/>
      <c r="N163" s="499"/>
      <c r="O163" s="501"/>
      <c r="P163" s="511"/>
      <c r="Q163" s="501"/>
      <c r="R163" s="503" t="s">
        <v>426</v>
      </c>
      <c r="S163" s="505"/>
      <c r="T163" s="614" t="s">
        <v>424</v>
      </c>
      <c r="U163" s="504"/>
      <c r="V163" s="501"/>
      <c r="W163" s="501"/>
      <c r="X163" s="501"/>
      <c r="Y163" s="613"/>
      <c r="Z163" s="501"/>
    </row>
    <row r="164" spans="2:26" ht="18.75" customHeight="1">
      <c r="B164" s="482"/>
      <c r="C164" s="482"/>
      <c r="D164" s="482"/>
      <c r="E164" s="482"/>
      <c r="F164" s="472"/>
      <c r="G164" s="471"/>
      <c r="H164" s="471"/>
      <c r="I164" s="472"/>
      <c r="J164" s="473"/>
      <c r="K164" s="480"/>
      <c r="L164" s="475"/>
      <c r="M164" s="475"/>
      <c r="N164" s="480"/>
      <c r="P164" s="465"/>
      <c r="R164" s="406"/>
      <c r="T164" s="405"/>
      <c r="U164" s="405"/>
      <c r="V164" s="405"/>
      <c r="X164" s="405"/>
      <c r="Z164" s="405"/>
    </row>
    <row r="165" spans="1:26" ht="18.75" customHeight="1">
      <c r="A165" s="467"/>
      <c r="B165" s="468">
        <v>38</v>
      </c>
      <c r="C165" s="469">
        <v>4</v>
      </c>
      <c r="D165" s="469">
        <v>33</v>
      </c>
      <c r="E165" s="469">
        <v>34</v>
      </c>
      <c r="F165" s="470">
        <v>7</v>
      </c>
      <c r="G165" s="471">
        <v>3</v>
      </c>
      <c r="H165" s="471">
        <v>1</v>
      </c>
      <c r="I165" s="472">
        <v>0</v>
      </c>
      <c r="J165" s="473">
        <v>2</v>
      </c>
      <c r="K165" s="474">
        <v>6</v>
      </c>
      <c r="L165" s="475">
        <v>5</v>
      </c>
      <c r="M165" s="475">
        <v>7</v>
      </c>
      <c r="N165" s="474">
        <v>1</v>
      </c>
      <c r="O165" s="476"/>
      <c r="P165" s="477"/>
      <c r="Q165" s="476"/>
      <c r="R165" s="478" t="s">
        <v>157</v>
      </c>
      <c r="S165" s="476"/>
      <c r="T165" s="479"/>
      <c r="U165" s="479"/>
      <c r="V165" s="479"/>
      <c r="W165" s="476"/>
      <c r="X165" s="476">
        <v>6500000</v>
      </c>
      <c r="Z165" s="476">
        <v>6500000</v>
      </c>
    </row>
    <row r="166" spans="1:26" ht="18.75" customHeight="1">
      <c r="A166" s="467"/>
      <c r="B166" s="482"/>
      <c r="C166" s="483"/>
      <c r="D166" s="483"/>
      <c r="E166" s="483"/>
      <c r="F166" s="470"/>
      <c r="G166" s="471"/>
      <c r="H166" s="471"/>
      <c r="I166" s="472"/>
      <c r="J166" s="473"/>
      <c r="K166" s="474"/>
      <c r="L166" s="475"/>
      <c r="M166" s="475"/>
      <c r="N166" s="474"/>
      <c r="P166" s="465"/>
      <c r="R166" s="406"/>
      <c r="T166" s="405"/>
      <c r="U166" s="405"/>
      <c r="V166" s="405"/>
      <c r="X166" s="405"/>
      <c r="Z166" s="405"/>
    </row>
    <row r="167" spans="2:26" ht="18.75" customHeight="1">
      <c r="B167" s="572"/>
      <c r="C167" s="572"/>
      <c r="D167" s="572"/>
      <c r="E167" s="572"/>
      <c r="F167" s="573"/>
      <c r="G167" s="574"/>
      <c r="H167" s="574"/>
      <c r="I167" s="573"/>
      <c r="J167" s="575"/>
      <c r="K167" s="576"/>
      <c r="L167" s="577"/>
      <c r="M167" s="577"/>
      <c r="N167" s="576"/>
      <c r="O167" s="578"/>
      <c r="P167" s="617" t="s">
        <v>19</v>
      </c>
      <c r="Q167" s="578"/>
      <c r="R167" s="579" t="s">
        <v>219</v>
      </c>
      <c r="S167" s="578"/>
      <c r="T167" s="580"/>
      <c r="U167" s="580"/>
      <c r="V167" s="580">
        <v>6500000</v>
      </c>
      <c r="W167" s="578"/>
      <c r="X167" s="529"/>
      <c r="Z167" s="529"/>
    </row>
    <row r="168" spans="2:26" ht="18.75" customHeight="1" thickBot="1">
      <c r="B168" s="496"/>
      <c r="C168" s="496"/>
      <c r="D168" s="496"/>
      <c r="E168" s="496"/>
      <c r="F168" s="497"/>
      <c r="G168" s="498"/>
      <c r="H168" s="498"/>
      <c r="I168" s="497"/>
      <c r="J168" s="431"/>
      <c r="K168" s="499"/>
      <c r="L168" s="500"/>
      <c r="M168" s="500"/>
      <c r="N168" s="499"/>
      <c r="O168" s="501"/>
      <c r="P168" s="511"/>
      <c r="Q168" s="501"/>
      <c r="R168" s="503" t="s">
        <v>219</v>
      </c>
      <c r="S168" s="505"/>
      <c r="T168" s="504">
        <v>6500000</v>
      </c>
      <c r="U168" s="504"/>
      <c r="V168" s="501"/>
      <c r="W168" s="501"/>
      <c r="X168" s="501"/>
      <c r="Y168" s="613"/>
      <c r="Z168" s="501"/>
    </row>
    <row r="169" spans="2:26" s="406" customFormat="1" ht="18.75" customHeight="1">
      <c r="B169" s="482"/>
      <c r="C169" s="482"/>
      <c r="D169" s="482"/>
      <c r="E169" s="482"/>
      <c r="F169" s="472"/>
      <c r="G169" s="471"/>
      <c r="H169" s="471"/>
      <c r="I169" s="472"/>
      <c r="J169" s="473"/>
      <c r="K169" s="480"/>
      <c r="L169" s="475"/>
      <c r="M169" s="475"/>
      <c r="N169" s="480"/>
      <c r="O169" s="405"/>
      <c r="P169" s="465"/>
      <c r="Q169" s="405"/>
      <c r="R169" s="492"/>
      <c r="S169" s="486"/>
      <c r="T169" s="493"/>
      <c r="U169" s="493"/>
      <c r="V169" s="405"/>
      <c r="W169" s="405"/>
      <c r="X169" s="405"/>
      <c r="Y169" s="408"/>
      <c r="Z169" s="405"/>
    </row>
    <row r="170" spans="1:26" ht="18.75" customHeight="1" hidden="1">
      <c r="A170" s="467"/>
      <c r="B170" s="468">
        <v>38</v>
      </c>
      <c r="C170" s="469">
        <v>4</v>
      </c>
      <c r="D170" s="469">
        <v>2</v>
      </c>
      <c r="E170" s="469">
        <v>11</v>
      </c>
      <c r="F170" s="470" t="s">
        <v>166</v>
      </c>
      <c r="G170" s="471">
        <v>3</v>
      </c>
      <c r="H170" s="471">
        <v>1</v>
      </c>
      <c r="I170" s="472">
        <v>0</v>
      </c>
      <c r="J170" s="473">
        <v>2</v>
      </c>
      <c r="K170" s="474">
        <v>6</v>
      </c>
      <c r="L170" s="475">
        <v>7</v>
      </c>
      <c r="M170" s="475">
        <v>7</v>
      </c>
      <c r="N170" s="474">
        <v>1</v>
      </c>
      <c r="O170" s="476"/>
      <c r="P170" s="477"/>
      <c r="Q170" s="476"/>
      <c r="R170" s="478" t="s">
        <v>157</v>
      </c>
      <c r="S170" s="476"/>
      <c r="T170" s="479"/>
      <c r="U170" s="479"/>
      <c r="V170" s="479"/>
      <c r="W170" s="476"/>
      <c r="X170" s="476"/>
      <c r="Z170" s="476"/>
    </row>
    <row r="171" spans="1:26" ht="18.75" customHeight="1" hidden="1">
      <c r="A171" s="467"/>
      <c r="B171" s="468"/>
      <c r="C171" s="469"/>
      <c r="D171" s="469"/>
      <c r="E171" s="469"/>
      <c r="F171" s="470"/>
      <c r="G171" s="471"/>
      <c r="H171" s="471"/>
      <c r="I171" s="472"/>
      <c r="J171" s="473"/>
      <c r="K171" s="474"/>
      <c r="L171" s="475"/>
      <c r="M171" s="475"/>
      <c r="N171" s="474"/>
      <c r="O171" s="476"/>
      <c r="P171" s="581"/>
      <c r="Q171" s="476"/>
      <c r="R171" s="478"/>
      <c r="S171" s="476"/>
      <c r="T171" s="476"/>
      <c r="U171" s="476"/>
      <c r="V171" s="476"/>
      <c r="W171" s="476"/>
      <c r="X171" s="476"/>
      <c r="Z171" s="476"/>
    </row>
    <row r="172" spans="1:26" ht="18.75" customHeight="1" hidden="1">
      <c r="A172" s="467"/>
      <c r="B172" s="468"/>
      <c r="C172" s="469"/>
      <c r="D172" s="469"/>
      <c r="E172" s="469"/>
      <c r="F172" s="470"/>
      <c r="G172" s="471"/>
      <c r="H172" s="471"/>
      <c r="I172" s="472"/>
      <c r="J172" s="473"/>
      <c r="K172" s="474"/>
      <c r="L172" s="475"/>
      <c r="M172" s="475"/>
      <c r="N172" s="474"/>
      <c r="O172" s="476"/>
      <c r="P172" s="581"/>
      <c r="Q172" s="476"/>
      <c r="R172" s="478"/>
      <c r="S172" s="476"/>
      <c r="T172" s="476"/>
      <c r="U172" s="476"/>
      <c r="V172" s="476"/>
      <c r="W172" s="476"/>
      <c r="X172" s="476"/>
      <c r="Z172" s="476"/>
    </row>
    <row r="173" spans="1:26" ht="18.75" customHeight="1" hidden="1">
      <c r="A173" s="467"/>
      <c r="B173" s="468">
        <v>38</v>
      </c>
      <c r="C173" s="469">
        <v>4</v>
      </c>
      <c r="D173" s="469">
        <v>2</v>
      </c>
      <c r="E173" s="469">
        <v>11</v>
      </c>
      <c r="F173" s="470">
        <v>7</v>
      </c>
      <c r="G173" s="471">
        <v>3</v>
      </c>
      <c r="H173" s="471">
        <v>1</v>
      </c>
      <c r="I173" s="472">
        <v>0</v>
      </c>
      <c r="J173" s="473">
        <v>2</v>
      </c>
      <c r="K173" s="474">
        <v>6</v>
      </c>
      <c r="L173" s="475">
        <v>7</v>
      </c>
      <c r="M173" s="475">
        <v>7</v>
      </c>
      <c r="N173" s="474">
        <v>90</v>
      </c>
      <c r="O173" s="476"/>
      <c r="P173" s="477"/>
      <c r="Q173" s="476"/>
      <c r="R173" s="478" t="s">
        <v>158</v>
      </c>
      <c r="S173" s="476"/>
      <c r="T173" s="479"/>
      <c r="U173" s="479"/>
      <c r="V173" s="479"/>
      <c r="W173" s="476"/>
      <c r="X173" s="476"/>
      <c r="Z173" s="476"/>
    </row>
    <row r="174" spans="1:26" ht="18.75" customHeight="1" hidden="1">
      <c r="A174" s="467"/>
      <c r="B174" s="482"/>
      <c r="C174" s="482"/>
      <c r="D174" s="482"/>
      <c r="E174" s="482"/>
      <c r="F174" s="472"/>
      <c r="G174" s="471"/>
      <c r="H174" s="471"/>
      <c r="I174" s="472"/>
      <c r="J174" s="473"/>
      <c r="K174" s="474"/>
      <c r="L174" s="475"/>
      <c r="M174" s="475"/>
      <c r="N174" s="474"/>
      <c r="P174" s="465"/>
      <c r="R174" s="406"/>
      <c r="T174" s="405"/>
      <c r="U174" s="405"/>
      <c r="V174" s="405"/>
      <c r="X174" s="405"/>
      <c r="Z174" s="405"/>
    </row>
    <row r="175" spans="2:26" ht="18.75" customHeight="1" hidden="1">
      <c r="B175" s="566"/>
      <c r="C175" s="566"/>
      <c r="D175" s="566"/>
      <c r="E175" s="566"/>
      <c r="F175" s="567"/>
      <c r="G175" s="568"/>
      <c r="H175" s="568"/>
      <c r="I175" s="567"/>
      <c r="J175" s="569"/>
      <c r="K175" s="570"/>
      <c r="L175" s="571"/>
      <c r="M175" s="571"/>
      <c r="N175" s="570"/>
      <c r="O175" s="486"/>
      <c r="P175" s="556" t="s">
        <v>231</v>
      </c>
      <c r="Q175" s="486"/>
      <c r="R175" s="510" t="s">
        <v>180</v>
      </c>
      <c r="S175" s="486"/>
      <c r="T175" s="490"/>
      <c r="U175" s="490">
        <v>0</v>
      </c>
      <c r="V175" s="490">
        <v>0</v>
      </c>
      <c r="W175" s="486"/>
      <c r="X175" s="489"/>
      <c r="Z175" s="489"/>
    </row>
    <row r="176" spans="2:26" ht="18.75" customHeight="1" hidden="1">
      <c r="B176" s="482"/>
      <c r="C176" s="482"/>
      <c r="D176" s="482"/>
      <c r="E176" s="482"/>
      <c r="F176" s="472"/>
      <c r="G176" s="471"/>
      <c r="H176" s="471"/>
      <c r="I176" s="472"/>
      <c r="J176" s="473"/>
      <c r="K176" s="480"/>
      <c r="L176" s="475"/>
      <c r="M176" s="475"/>
      <c r="N176" s="480"/>
      <c r="P176" s="465"/>
      <c r="R176" s="406"/>
      <c r="T176" s="405"/>
      <c r="U176" s="405"/>
      <c r="V176" s="405"/>
      <c r="X176" s="405"/>
      <c r="Z176" s="405"/>
    </row>
    <row r="177" spans="2:26" ht="18.75" customHeight="1">
      <c r="B177" s="482"/>
      <c r="C177" s="482"/>
      <c r="D177" s="482"/>
      <c r="E177" s="482"/>
      <c r="F177" s="472"/>
      <c r="G177" s="471"/>
      <c r="H177" s="471"/>
      <c r="I177" s="472"/>
      <c r="J177" s="473"/>
      <c r="K177" s="480"/>
      <c r="L177" s="475"/>
      <c r="M177" s="475"/>
      <c r="N177" s="480"/>
      <c r="P177" s="465"/>
      <c r="R177" s="406"/>
      <c r="T177" s="405"/>
      <c r="U177" s="405"/>
      <c r="V177" s="405"/>
      <c r="X177" s="405"/>
      <c r="Z177" s="405"/>
    </row>
    <row r="178" spans="1:26" ht="18.75" customHeight="1">
      <c r="A178" s="467"/>
      <c r="B178" s="468">
        <v>38</v>
      </c>
      <c r="C178" s="469">
        <v>4</v>
      </c>
      <c r="D178" s="469">
        <v>38</v>
      </c>
      <c r="E178" s="469">
        <v>32</v>
      </c>
      <c r="F178" s="470">
        <v>7</v>
      </c>
      <c r="G178" s="471">
        <v>3</v>
      </c>
      <c r="H178" s="471">
        <v>2</v>
      </c>
      <c r="I178" s="472">
        <v>0</v>
      </c>
      <c r="J178" s="473">
        <v>2</v>
      </c>
      <c r="K178" s="474">
        <v>6</v>
      </c>
      <c r="L178" s="475">
        <v>5</v>
      </c>
      <c r="M178" s="475">
        <v>7</v>
      </c>
      <c r="N178" s="474">
        <v>1</v>
      </c>
      <c r="O178" s="476"/>
      <c r="P178" s="477"/>
      <c r="Q178" s="476"/>
      <c r="R178" s="478" t="s">
        <v>287</v>
      </c>
      <c r="S178" s="476"/>
      <c r="T178" s="479"/>
      <c r="U178" s="479"/>
      <c r="V178" s="479"/>
      <c r="W178" s="476"/>
      <c r="X178" s="476">
        <v>2000000</v>
      </c>
      <c r="Z178" s="476">
        <v>2000000</v>
      </c>
    </row>
    <row r="179" spans="1:26" ht="18.75" customHeight="1">
      <c r="A179" s="467"/>
      <c r="B179" s="468"/>
      <c r="C179" s="468"/>
      <c r="D179" s="468"/>
      <c r="E179" s="468"/>
      <c r="F179" s="470"/>
      <c r="G179" s="471"/>
      <c r="H179" s="471"/>
      <c r="I179" s="472"/>
      <c r="J179" s="473">
        <v>7</v>
      </c>
      <c r="K179" s="474">
        <v>6</v>
      </c>
      <c r="L179" s="475">
        <v>1</v>
      </c>
      <c r="M179" s="475">
        <v>2</v>
      </c>
      <c r="N179" s="474">
        <v>3</v>
      </c>
      <c r="O179" s="476"/>
      <c r="P179" s="477"/>
      <c r="Q179" s="476"/>
      <c r="R179" s="478" t="s">
        <v>288</v>
      </c>
      <c r="S179" s="476"/>
      <c r="T179" s="479"/>
      <c r="U179" s="479"/>
      <c r="V179" s="479"/>
      <c r="W179" s="476"/>
      <c r="X179" s="476">
        <v>2000</v>
      </c>
      <c r="Z179" s="476">
        <v>2000</v>
      </c>
    </row>
    <row r="180" spans="1:26" ht="18.75" customHeight="1">
      <c r="A180" s="467"/>
      <c r="B180" s="482"/>
      <c r="C180" s="482"/>
      <c r="D180" s="482"/>
      <c r="E180" s="482"/>
      <c r="F180" s="472"/>
      <c r="G180" s="471"/>
      <c r="H180" s="471"/>
      <c r="I180" s="472"/>
      <c r="J180" s="473"/>
      <c r="K180" s="480"/>
      <c r="L180" s="475"/>
      <c r="M180" s="475"/>
      <c r="N180" s="480"/>
      <c r="P180" s="465"/>
      <c r="R180" s="406"/>
      <c r="T180" s="405"/>
      <c r="U180" s="405"/>
      <c r="V180" s="405"/>
      <c r="X180" s="405"/>
      <c r="Z180" s="405"/>
    </row>
    <row r="181" spans="2:26" ht="18.75" customHeight="1">
      <c r="B181" s="482"/>
      <c r="C181" s="482"/>
      <c r="D181" s="482"/>
      <c r="E181" s="482"/>
      <c r="F181" s="472"/>
      <c r="G181" s="471"/>
      <c r="H181" s="471"/>
      <c r="I181" s="472"/>
      <c r="J181" s="473"/>
      <c r="K181" s="480"/>
      <c r="L181" s="475"/>
      <c r="M181" s="475"/>
      <c r="N181" s="480"/>
      <c r="O181" s="486"/>
      <c r="P181" s="487" t="s">
        <v>16</v>
      </c>
      <c r="Q181" s="486"/>
      <c r="R181" s="495" t="s">
        <v>289</v>
      </c>
      <c r="S181" s="486"/>
      <c r="T181" s="486"/>
      <c r="U181" s="486"/>
      <c r="V181" s="486">
        <v>2000000</v>
      </c>
      <c r="W181" s="486"/>
      <c r="X181" s="405"/>
      <c r="Z181" s="405"/>
    </row>
    <row r="182" spans="2:26" ht="18.75" customHeight="1">
      <c r="B182" s="482"/>
      <c r="C182" s="482"/>
      <c r="D182" s="482"/>
      <c r="E182" s="482"/>
      <c r="F182" s="472"/>
      <c r="G182" s="471"/>
      <c r="H182" s="471"/>
      <c r="I182" s="472"/>
      <c r="J182" s="473"/>
      <c r="K182" s="480"/>
      <c r="L182" s="475"/>
      <c r="M182" s="475"/>
      <c r="N182" s="480"/>
      <c r="O182" s="486"/>
      <c r="P182" s="487" t="s">
        <v>17</v>
      </c>
      <c r="Q182" s="486"/>
      <c r="R182" s="510" t="s">
        <v>290</v>
      </c>
      <c r="S182" s="486"/>
      <c r="T182" s="490"/>
      <c r="U182" s="490"/>
      <c r="V182" s="490">
        <v>2000</v>
      </c>
      <c r="W182" s="486"/>
      <c r="X182" s="489"/>
      <c r="Z182" s="489"/>
    </row>
    <row r="183" spans="2:26" ht="18.75" customHeight="1">
      <c r="B183" s="482"/>
      <c r="C183" s="482"/>
      <c r="D183" s="482"/>
      <c r="E183" s="482"/>
      <c r="F183" s="472"/>
      <c r="G183" s="471"/>
      <c r="H183" s="471"/>
      <c r="I183" s="472"/>
      <c r="J183" s="473"/>
      <c r="K183" s="480"/>
      <c r="L183" s="475"/>
      <c r="M183" s="475"/>
      <c r="N183" s="480"/>
      <c r="P183" s="465"/>
      <c r="R183" s="492" t="s">
        <v>421</v>
      </c>
      <c r="S183" s="486"/>
      <c r="T183" s="493">
        <v>2002000</v>
      </c>
      <c r="U183" s="493">
        <v>0</v>
      </c>
      <c r="V183" s="405"/>
      <c r="X183" s="405"/>
      <c r="Z183" s="405"/>
    </row>
    <row r="184" spans="2:26" ht="18.75" customHeight="1">
      <c r="B184" s="482"/>
      <c r="C184" s="482"/>
      <c r="D184" s="482"/>
      <c r="E184" s="482"/>
      <c r="F184" s="472"/>
      <c r="G184" s="471"/>
      <c r="H184" s="471"/>
      <c r="I184" s="472"/>
      <c r="J184" s="473"/>
      <c r="K184" s="480"/>
      <c r="L184" s="475"/>
      <c r="M184" s="475"/>
      <c r="N184" s="480"/>
      <c r="O184" s="486"/>
      <c r="P184" s="495"/>
      <c r="Q184" s="486"/>
      <c r="R184" s="495"/>
      <c r="S184" s="486"/>
      <c r="T184" s="486"/>
      <c r="U184" s="486"/>
      <c r="V184" s="486"/>
      <c r="W184" s="486"/>
      <c r="X184" s="405"/>
      <c r="Z184" s="405"/>
    </row>
    <row r="185" spans="2:26" ht="18.75" customHeight="1" thickBot="1">
      <c r="B185" s="482"/>
      <c r="C185" s="482"/>
      <c r="D185" s="482"/>
      <c r="E185" s="482"/>
      <c r="F185" s="472"/>
      <c r="G185" s="471"/>
      <c r="H185" s="471"/>
      <c r="I185" s="472"/>
      <c r="J185" s="473"/>
      <c r="K185" s="480"/>
      <c r="L185" s="475"/>
      <c r="M185" s="475"/>
      <c r="N185" s="480"/>
      <c r="O185" s="516"/>
      <c r="P185" s="582" t="s">
        <v>36</v>
      </c>
      <c r="Q185" s="518"/>
      <c r="R185" s="583"/>
      <c r="S185" s="516"/>
      <c r="T185" s="522">
        <f>T168+T183</f>
        <v>8502000</v>
      </c>
      <c r="U185" s="522">
        <f>U168+U183</f>
        <v>0</v>
      </c>
      <c r="V185" s="522">
        <f>SUM(V152:V182)</f>
        <v>8502000</v>
      </c>
      <c r="W185" s="516"/>
      <c r="X185" s="522">
        <f>SUM(X152:X182)</f>
        <v>8502000</v>
      </c>
      <c r="Z185" s="522">
        <f>SUM(Z152:Z182)</f>
        <v>8502000</v>
      </c>
    </row>
    <row r="186" spans="2:26" ht="18.75" customHeight="1" thickBot="1" thickTop="1">
      <c r="B186" s="496"/>
      <c r="C186" s="496"/>
      <c r="D186" s="496"/>
      <c r="E186" s="496"/>
      <c r="F186" s="497"/>
      <c r="G186" s="498"/>
      <c r="H186" s="498"/>
      <c r="I186" s="497"/>
      <c r="J186" s="431"/>
      <c r="K186" s="499"/>
      <c r="L186" s="500"/>
      <c r="M186" s="500"/>
      <c r="N186" s="499"/>
      <c r="O186" s="505"/>
      <c r="P186" s="512"/>
      <c r="Q186" s="505"/>
      <c r="R186" s="512"/>
      <c r="S186" s="505"/>
      <c r="T186" s="501"/>
      <c r="U186" s="505"/>
      <c r="V186" s="505"/>
      <c r="W186" s="505"/>
      <c r="X186" s="505"/>
      <c r="Z186" s="505"/>
    </row>
    <row r="187" spans="2:26" ht="18.75" customHeight="1">
      <c r="B187" s="482"/>
      <c r="C187" s="482"/>
      <c r="D187" s="482"/>
      <c r="E187" s="482"/>
      <c r="F187" s="472"/>
      <c r="G187" s="471"/>
      <c r="H187" s="471"/>
      <c r="I187" s="472"/>
      <c r="J187" s="473"/>
      <c r="K187" s="480"/>
      <c r="L187" s="475"/>
      <c r="M187" s="475"/>
      <c r="N187" s="480"/>
      <c r="O187" s="486"/>
      <c r="P187" s="406"/>
      <c r="Q187" s="486"/>
      <c r="R187" s="406"/>
      <c r="S187" s="486"/>
      <c r="T187" s="405"/>
      <c r="U187" s="486"/>
      <c r="V187" s="486"/>
      <c r="W187" s="486"/>
      <c r="X187" s="486"/>
      <c r="Z187" s="486"/>
    </row>
    <row r="188" spans="2:26" ht="18.75" customHeight="1">
      <c r="B188" s="459"/>
      <c r="C188" s="459"/>
      <c r="D188" s="459"/>
      <c r="E188" s="459"/>
      <c r="F188" s="460"/>
      <c r="G188" s="461"/>
      <c r="H188" s="461"/>
      <c r="I188" s="460"/>
      <c r="J188" s="462"/>
      <c r="K188" s="463"/>
      <c r="L188" s="464"/>
      <c r="M188" s="464"/>
      <c r="N188" s="463"/>
      <c r="O188" s="486"/>
      <c r="P188" s="495"/>
      <c r="Q188" s="486"/>
      <c r="R188" s="495"/>
      <c r="S188" s="486"/>
      <c r="T188" s="486"/>
      <c r="U188" s="486"/>
      <c r="V188" s="486"/>
      <c r="W188" s="486"/>
      <c r="X188" s="405"/>
      <c r="Z188" s="405"/>
    </row>
    <row r="189" spans="2:26" ht="18.75" customHeight="1" thickBot="1">
      <c r="B189" s="448">
        <v>38</v>
      </c>
      <c r="C189" s="448" t="s">
        <v>209</v>
      </c>
      <c r="D189" s="448" t="s">
        <v>163</v>
      </c>
      <c r="E189" s="448"/>
      <c r="F189" s="449"/>
      <c r="G189" s="450"/>
      <c r="H189" s="450"/>
      <c r="I189" s="449"/>
      <c r="J189" s="453"/>
      <c r="K189" s="454"/>
      <c r="L189" s="455"/>
      <c r="M189" s="455"/>
      <c r="N189" s="454"/>
      <c r="P189" s="527"/>
      <c r="R189" s="527"/>
      <c r="T189" s="528"/>
      <c r="U189" s="528"/>
      <c r="V189" s="528"/>
      <c r="X189" s="458">
        <f>SUM(X191:X207)</f>
        <v>31304000</v>
      </c>
      <c r="Z189" s="458">
        <f>SUM(Z191:Z207)</f>
        <v>31304000</v>
      </c>
    </row>
    <row r="190" spans="2:26" ht="18.75" customHeight="1">
      <c r="B190" s="459"/>
      <c r="C190" s="459"/>
      <c r="D190" s="459"/>
      <c r="E190" s="459"/>
      <c r="F190" s="460"/>
      <c r="G190" s="461"/>
      <c r="H190" s="461"/>
      <c r="I190" s="460"/>
      <c r="J190" s="462"/>
      <c r="K190" s="463"/>
      <c r="L190" s="464"/>
      <c r="M190" s="464"/>
      <c r="N190" s="463"/>
      <c r="P190" s="513"/>
      <c r="R190" s="406"/>
      <c r="T190" s="405"/>
      <c r="U190" s="405"/>
      <c r="V190" s="405"/>
      <c r="X190" s="405"/>
      <c r="Z190" s="405"/>
    </row>
    <row r="191" spans="1:26" ht="18.75" customHeight="1">
      <c r="A191" s="467"/>
      <c r="B191" s="468">
        <v>38</v>
      </c>
      <c r="C191" s="469">
        <v>4</v>
      </c>
      <c r="D191" s="469">
        <v>0</v>
      </c>
      <c r="E191" s="469">
        <v>2</v>
      </c>
      <c r="F191" s="470">
        <v>9</v>
      </c>
      <c r="G191" s="471">
        <v>8</v>
      </c>
      <c r="H191" s="471">
        <v>8</v>
      </c>
      <c r="I191" s="472">
        <v>0</v>
      </c>
      <c r="J191" s="473">
        <v>2</v>
      </c>
      <c r="K191" s="474">
        <v>6</v>
      </c>
      <c r="L191" s="475">
        <v>1</v>
      </c>
      <c r="M191" s="475">
        <v>2</v>
      </c>
      <c r="N191" s="474">
        <v>2</v>
      </c>
      <c r="O191" s="476"/>
      <c r="P191" s="477"/>
      <c r="Q191" s="476"/>
      <c r="R191" s="478" t="s">
        <v>159</v>
      </c>
      <c r="S191" s="476"/>
      <c r="T191" s="479"/>
      <c r="U191" s="479"/>
      <c r="V191" s="479"/>
      <c r="W191" s="476"/>
      <c r="X191" s="476">
        <v>100000</v>
      </c>
      <c r="Z191" s="476">
        <v>100000</v>
      </c>
    </row>
    <row r="192" spans="1:26" ht="18.75" customHeight="1">
      <c r="A192" s="507"/>
      <c r="B192" s="584"/>
      <c r="C192" s="584"/>
      <c r="D192" s="584"/>
      <c r="E192" s="584"/>
      <c r="F192" s="585"/>
      <c r="G192" s="586"/>
      <c r="H192" s="586"/>
      <c r="I192" s="585"/>
      <c r="J192" s="587"/>
      <c r="K192" s="474"/>
      <c r="L192" s="475"/>
      <c r="M192" s="475"/>
      <c r="N192" s="474">
        <v>3</v>
      </c>
      <c r="O192" s="476"/>
      <c r="P192" s="477"/>
      <c r="Q192" s="476"/>
      <c r="R192" s="478" t="s">
        <v>160</v>
      </c>
      <c r="S192" s="476"/>
      <c r="T192" s="479"/>
      <c r="U192" s="479"/>
      <c r="V192" s="479"/>
      <c r="W192" s="476"/>
      <c r="X192" s="476">
        <v>400000</v>
      </c>
      <c r="Z192" s="476">
        <v>400000</v>
      </c>
    </row>
    <row r="193" spans="1:26" ht="18.75" customHeight="1">
      <c r="A193" s="467"/>
      <c r="B193" s="588"/>
      <c r="C193" s="588"/>
      <c r="D193" s="588"/>
      <c r="E193" s="588"/>
      <c r="F193" s="533"/>
      <c r="G193" s="534"/>
      <c r="H193" s="534"/>
      <c r="I193" s="533"/>
      <c r="J193" s="535"/>
      <c r="K193" s="474"/>
      <c r="L193" s="475"/>
      <c r="M193" s="475"/>
      <c r="N193" s="474">
        <v>4</v>
      </c>
      <c r="O193" s="476"/>
      <c r="P193" s="477"/>
      <c r="Q193" s="476"/>
      <c r="R193" s="478" t="s">
        <v>269</v>
      </c>
      <c r="S193" s="476"/>
      <c r="T193" s="479"/>
      <c r="U193" s="479"/>
      <c r="V193" s="479"/>
      <c r="W193" s="476"/>
      <c r="X193" s="476">
        <v>4404000</v>
      </c>
      <c r="Z193" s="476">
        <v>4404000</v>
      </c>
    </row>
    <row r="194" spans="1:26" ht="18.75" customHeight="1">
      <c r="A194" s="467"/>
      <c r="B194" s="588"/>
      <c r="C194" s="588"/>
      <c r="D194" s="588"/>
      <c r="E194" s="588"/>
      <c r="F194" s="533"/>
      <c r="G194" s="534"/>
      <c r="H194" s="534"/>
      <c r="I194" s="533"/>
      <c r="J194" s="535"/>
      <c r="K194" s="474"/>
      <c r="L194" s="475"/>
      <c r="M194" s="475"/>
      <c r="N194" s="474">
        <v>5</v>
      </c>
      <c r="O194" s="476"/>
      <c r="P194" s="477"/>
      <c r="Q194" s="476"/>
      <c r="R194" s="478" t="s">
        <v>270</v>
      </c>
      <c r="S194" s="476"/>
      <c r="T194" s="479"/>
      <c r="U194" s="479"/>
      <c r="V194" s="479"/>
      <c r="W194" s="476"/>
      <c r="X194" s="476">
        <v>600000</v>
      </c>
      <c r="Z194" s="476">
        <v>600000</v>
      </c>
    </row>
    <row r="195" spans="1:26" ht="18.75" customHeight="1">
      <c r="A195" s="467"/>
      <c r="B195" s="588"/>
      <c r="C195" s="588"/>
      <c r="D195" s="588"/>
      <c r="E195" s="588"/>
      <c r="F195" s="533"/>
      <c r="G195" s="534"/>
      <c r="H195" s="534"/>
      <c r="I195" s="533"/>
      <c r="J195" s="535"/>
      <c r="K195" s="474"/>
      <c r="L195" s="475">
        <v>2</v>
      </c>
      <c r="M195" s="475">
        <v>1</v>
      </c>
      <c r="N195" s="474">
        <v>90</v>
      </c>
      <c r="O195" s="476"/>
      <c r="P195" s="477"/>
      <c r="Q195" s="476"/>
      <c r="R195" s="478" t="s">
        <v>274</v>
      </c>
      <c r="S195" s="476"/>
      <c r="T195" s="479"/>
      <c r="U195" s="479"/>
      <c r="V195" s="479"/>
      <c r="W195" s="476"/>
      <c r="X195" s="476">
        <v>100000</v>
      </c>
      <c r="Z195" s="476">
        <v>100000</v>
      </c>
    </row>
    <row r="196" spans="1:26" ht="18.75" customHeight="1">
      <c r="A196" s="467"/>
      <c r="B196" s="588"/>
      <c r="C196" s="588"/>
      <c r="D196" s="588"/>
      <c r="E196" s="588"/>
      <c r="F196" s="533"/>
      <c r="G196" s="534"/>
      <c r="H196" s="534"/>
      <c r="I196" s="533"/>
      <c r="J196" s="535"/>
      <c r="K196" s="474"/>
      <c r="L196" s="475"/>
      <c r="M196" s="475">
        <v>7</v>
      </c>
      <c r="N196" s="474">
        <v>1</v>
      </c>
      <c r="O196" s="476"/>
      <c r="P196" s="477"/>
      <c r="Q196" s="476"/>
      <c r="R196" s="478" t="s">
        <v>275</v>
      </c>
      <c r="S196" s="476"/>
      <c r="T196" s="476"/>
      <c r="U196" s="479"/>
      <c r="V196" s="479"/>
      <c r="W196" s="476"/>
      <c r="X196" s="476">
        <v>100000</v>
      </c>
      <c r="Z196" s="476">
        <v>100000</v>
      </c>
    </row>
    <row r="197" spans="1:26" ht="18.75" customHeight="1">
      <c r="A197" s="467"/>
      <c r="B197" s="588"/>
      <c r="C197" s="588"/>
      <c r="D197" s="588"/>
      <c r="E197" s="588"/>
      <c r="F197" s="533"/>
      <c r="G197" s="534"/>
      <c r="H197" s="534"/>
      <c r="I197" s="533"/>
      <c r="J197" s="535"/>
      <c r="K197" s="474"/>
      <c r="L197" s="475">
        <v>3</v>
      </c>
      <c r="M197" s="475">
        <v>1</v>
      </c>
      <c r="N197" s="474">
        <v>1</v>
      </c>
      <c r="O197" s="476"/>
      <c r="P197" s="477"/>
      <c r="Q197" s="476"/>
      <c r="R197" s="478" t="s">
        <v>276</v>
      </c>
      <c r="S197" s="476"/>
      <c r="T197" s="479"/>
      <c r="U197" s="479"/>
      <c r="V197" s="479"/>
      <c r="W197" s="476"/>
      <c r="X197" s="476">
        <v>200000</v>
      </c>
      <c r="Z197" s="476">
        <v>200000</v>
      </c>
    </row>
    <row r="198" spans="1:26" ht="18.75" customHeight="1">
      <c r="A198" s="467"/>
      <c r="B198" s="588"/>
      <c r="C198" s="588"/>
      <c r="D198" s="588"/>
      <c r="E198" s="588"/>
      <c r="F198" s="533"/>
      <c r="G198" s="534"/>
      <c r="H198" s="534"/>
      <c r="I198" s="533"/>
      <c r="J198" s="535"/>
      <c r="K198" s="474"/>
      <c r="L198" s="475">
        <v>9</v>
      </c>
      <c r="M198" s="475">
        <v>2</v>
      </c>
      <c r="N198" s="474">
        <v>3</v>
      </c>
      <c r="O198" s="476"/>
      <c r="P198" s="477"/>
      <c r="Q198" s="476"/>
      <c r="R198" s="478" t="s">
        <v>271</v>
      </c>
      <c r="S198" s="476"/>
      <c r="T198" s="479"/>
      <c r="U198" s="479"/>
      <c r="V198" s="479"/>
      <c r="W198" s="476"/>
      <c r="X198" s="476">
        <v>400000</v>
      </c>
      <c r="Z198" s="476">
        <v>400000</v>
      </c>
    </row>
    <row r="199" spans="1:26" ht="18.75" customHeight="1">
      <c r="A199" s="467"/>
      <c r="B199" s="588"/>
      <c r="C199" s="588"/>
      <c r="D199" s="588"/>
      <c r="E199" s="588"/>
      <c r="F199" s="533"/>
      <c r="G199" s="534"/>
      <c r="H199" s="534"/>
      <c r="I199" s="533"/>
      <c r="J199" s="535"/>
      <c r="K199" s="474"/>
      <c r="L199" s="475"/>
      <c r="M199" s="475"/>
      <c r="N199" s="474"/>
      <c r="O199" s="476"/>
      <c r="P199" s="581"/>
      <c r="Q199" s="476"/>
      <c r="R199" s="478"/>
      <c r="S199" s="476"/>
      <c r="T199" s="476"/>
      <c r="U199" s="476"/>
      <c r="V199" s="476"/>
      <c r="W199" s="476"/>
      <c r="X199" s="476"/>
      <c r="Z199" s="476"/>
    </row>
    <row r="200" spans="1:26" ht="18.75" customHeight="1">
      <c r="A200" s="467"/>
      <c r="B200" s="468">
        <v>38</v>
      </c>
      <c r="C200" s="469">
        <v>4</v>
      </c>
      <c r="D200" s="469">
        <v>0</v>
      </c>
      <c r="E200" s="469">
        <v>2</v>
      </c>
      <c r="F200" s="470">
        <v>9</v>
      </c>
      <c r="G200" s="471">
        <v>8</v>
      </c>
      <c r="H200" s="471">
        <v>8</v>
      </c>
      <c r="I200" s="472">
        <v>1</v>
      </c>
      <c r="J200" s="473">
        <v>2</v>
      </c>
      <c r="K200" s="474">
        <v>6</v>
      </c>
      <c r="L200" s="475">
        <v>1</v>
      </c>
      <c r="M200" s="475">
        <v>2</v>
      </c>
      <c r="N200" s="474">
        <v>1</v>
      </c>
      <c r="O200" s="476"/>
      <c r="P200" s="477"/>
      <c r="Q200" s="476"/>
      <c r="R200" s="478" t="s">
        <v>268</v>
      </c>
      <c r="S200" s="476"/>
      <c r="T200" s="479"/>
      <c r="U200" s="479"/>
      <c r="V200" s="479"/>
      <c r="W200" s="476"/>
      <c r="X200" s="476">
        <v>50000</v>
      </c>
      <c r="Z200" s="476">
        <v>50000</v>
      </c>
    </row>
    <row r="201" spans="1:26" ht="18.75" customHeight="1">
      <c r="A201" s="467"/>
      <c r="B201" s="468"/>
      <c r="C201" s="469"/>
      <c r="D201" s="469"/>
      <c r="E201" s="469"/>
      <c r="F201" s="470"/>
      <c r="G201" s="471"/>
      <c r="H201" s="471"/>
      <c r="I201" s="472"/>
      <c r="J201" s="473"/>
      <c r="K201" s="474"/>
      <c r="L201" s="475"/>
      <c r="M201" s="475"/>
      <c r="N201" s="474">
        <v>2</v>
      </c>
      <c r="O201" s="476"/>
      <c r="P201" s="477"/>
      <c r="Q201" s="476"/>
      <c r="R201" s="478" t="s">
        <v>159</v>
      </c>
      <c r="S201" s="476"/>
      <c r="T201" s="479"/>
      <c r="U201" s="479"/>
      <c r="V201" s="479"/>
      <c r="W201" s="476"/>
      <c r="X201" s="476">
        <v>1000000</v>
      </c>
      <c r="Z201" s="476">
        <v>1000000</v>
      </c>
    </row>
    <row r="202" spans="1:26" ht="18.75" customHeight="1">
      <c r="A202" s="507"/>
      <c r="B202" s="584"/>
      <c r="C202" s="584"/>
      <c r="D202" s="584"/>
      <c r="E202" s="584"/>
      <c r="F202" s="585"/>
      <c r="G202" s="586"/>
      <c r="H202" s="586"/>
      <c r="I202" s="585"/>
      <c r="J202" s="587"/>
      <c r="K202" s="474"/>
      <c r="L202" s="475"/>
      <c r="M202" s="475"/>
      <c r="N202" s="474">
        <v>3</v>
      </c>
      <c r="O202" s="476"/>
      <c r="P202" s="477"/>
      <c r="Q202" s="476"/>
      <c r="R202" s="478" t="s">
        <v>160</v>
      </c>
      <c r="S202" s="476"/>
      <c r="T202" s="479"/>
      <c r="U202" s="479"/>
      <c r="V202" s="479"/>
      <c r="W202" s="476"/>
      <c r="X202" s="476">
        <v>2800000</v>
      </c>
      <c r="Z202" s="476">
        <v>2800000</v>
      </c>
    </row>
    <row r="203" spans="1:26" ht="18.75" customHeight="1">
      <c r="A203" s="467"/>
      <c r="B203" s="588"/>
      <c r="C203" s="588"/>
      <c r="D203" s="588"/>
      <c r="E203" s="588"/>
      <c r="F203" s="533"/>
      <c r="G203" s="534"/>
      <c r="H203" s="534"/>
      <c r="I203" s="533"/>
      <c r="J203" s="535"/>
      <c r="K203" s="474"/>
      <c r="L203" s="475"/>
      <c r="M203" s="475"/>
      <c r="N203" s="474">
        <v>4</v>
      </c>
      <c r="O203" s="476"/>
      <c r="P203" s="477"/>
      <c r="Q203" s="476"/>
      <c r="R203" s="478" t="s">
        <v>269</v>
      </c>
      <c r="S203" s="476"/>
      <c r="T203" s="479"/>
      <c r="U203" s="479"/>
      <c r="V203" s="479"/>
      <c r="W203" s="476"/>
      <c r="X203" s="476">
        <v>17500000</v>
      </c>
      <c r="Z203" s="476">
        <v>17500000</v>
      </c>
    </row>
    <row r="204" spans="1:26" ht="18.75" customHeight="1">
      <c r="A204" s="467"/>
      <c r="B204" s="588"/>
      <c r="C204" s="588"/>
      <c r="D204" s="588"/>
      <c r="E204" s="588"/>
      <c r="F204" s="533"/>
      <c r="G204" s="534"/>
      <c r="H204" s="534"/>
      <c r="I204" s="533"/>
      <c r="J204" s="535"/>
      <c r="K204" s="474"/>
      <c r="L204" s="475"/>
      <c r="M204" s="475"/>
      <c r="N204" s="474">
        <v>5</v>
      </c>
      <c r="O204" s="476"/>
      <c r="P204" s="477"/>
      <c r="Q204" s="476"/>
      <c r="R204" s="478" t="s">
        <v>270</v>
      </c>
      <c r="S204" s="476"/>
      <c r="T204" s="479"/>
      <c r="U204" s="479"/>
      <c r="V204" s="479"/>
      <c r="W204" s="476"/>
      <c r="X204" s="476">
        <v>2250000</v>
      </c>
      <c r="Z204" s="476">
        <v>2250000</v>
      </c>
    </row>
    <row r="205" spans="1:26" ht="18.75" customHeight="1">
      <c r="A205" s="467"/>
      <c r="B205" s="588"/>
      <c r="C205" s="588"/>
      <c r="D205" s="588"/>
      <c r="E205" s="588"/>
      <c r="F205" s="533"/>
      <c r="G205" s="534"/>
      <c r="H205" s="534"/>
      <c r="I205" s="533"/>
      <c r="J205" s="535"/>
      <c r="K205" s="474"/>
      <c r="L205" s="475">
        <v>3</v>
      </c>
      <c r="M205" s="475">
        <v>1</v>
      </c>
      <c r="N205" s="474">
        <v>1</v>
      </c>
      <c r="O205" s="476"/>
      <c r="P205" s="477"/>
      <c r="Q205" s="476"/>
      <c r="R205" s="478" t="s">
        <v>223</v>
      </c>
      <c r="S205" s="476"/>
      <c r="T205" s="479"/>
      <c r="U205" s="479"/>
      <c r="V205" s="479"/>
      <c r="W205" s="476"/>
      <c r="X205" s="476">
        <v>1000000</v>
      </c>
      <c r="Z205" s="476">
        <v>1000000</v>
      </c>
    </row>
    <row r="206" spans="1:26" ht="18.75" customHeight="1">
      <c r="A206" s="467"/>
      <c r="B206" s="588"/>
      <c r="C206" s="588"/>
      <c r="D206" s="588"/>
      <c r="E206" s="588"/>
      <c r="F206" s="533"/>
      <c r="G206" s="534"/>
      <c r="H206" s="534"/>
      <c r="I206" s="533"/>
      <c r="J206" s="535"/>
      <c r="K206" s="474"/>
      <c r="L206" s="475">
        <v>9</v>
      </c>
      <c r="M206" s="475">
        <v>2</v>
      </c>
      <c r="N206" s="474">
        <v>3</v>
      </c>
      <c r="O206" s="476"/>
      <c r="P206" s="477"/>
      <c r="Q206" s="476"/>
      <c r="R206" s="478" t="s">
        <v>271</v>
      </c>
      <c r="S206" s="476"/>
      <c r="T206" s="479"/>
      <c r="U206" s="479"/>
      <c r="V206" s="479"/>
      <c r="W206" s="476"/>
      <c r="X206" s="476">
        <v>400000</v>
      </c>
      <c r="Z206" s="476">
        <v>400000</v>
      </c>
    </row>
    <row r="207" spans="1:26" ht="18.75" customHeight="1">
      <c r="A207" s="467"/>
      <c r="B207" s="588"/>
      <c r="C207" s="588"/>
      <c r="D207" s="588"/>
      <c r="E207" s="588"/>
      <c r="F207" s="533"/>
      <c r="G207" s="534"/>
      <c r="H207" s="534"/>
      <c r="I207" s="533"/>
      <c r="J207" s="535"/>
      <c r="K207" s="474"/>
      <c r="L207" s="475"/>
      <c r="M207" s="475"/>
      <c r="N207" s="474"/>
      <c r="O207" s="476"/>
      <c r="P207" s="478"/>
      <c r="Q207" s="476"/>
      <c r="R207" s="478"/>
      <c r="S207" s="476"/>
      <c r="T207" s="476"/>
      <c r="U207" s="476"/>
      <c r="V207" s="476"/>
      <c r="W207" s="476"/>
      <c r="X207" s="476"/>
      <c r="Z207" s="476"/>
    </row>
    <row r="208" spans="1:26" ht="18.75" customHeight="1">
      <c r="A208" s="467"/>
      <c r="B208" s="588"/>
      <c r="C208" s="588"/>
      <c r="D208" s="588"/>
      <c r="E208" s="588"/>
      <c r="F208" s="533"/>
      <c r="G208" s="534"/>
      <c r="H208" s="534"/>
      <c r="I208" s="533"/>
      <c r="J208" s="535"/>
      <c r="K208" s="474"/>
      <c r="L208" s="475"/>
      <c r="M208" s="475"/>
      <c r="N208" s="474"/>
      <c r="O208" s="486"/>
      <c r="P208" s="589" t="s">
        <v>49</v>
      </c>
      <c r="Q208" s="486"/>
      <c r="R208" s="495" t="s">
        <v>186</v>
      </c>
      <c r="S208" s="486"/>
      <c r="T208" s="486"/>
      <c r="U208" s="486"/>
      <c r="V208" s="486"/>
      <c r="W208" s="486"/>
      <c r="X208" s="590"/>
      <c r="Z208" s="590"/>
    </row>
    <row r="209" spans="1:26" ht="18.75" customHeight="1">
      <c r="A209" s="467"/>
      <c r="B209" s="588"/>
      <c r="C209" s="588"/>
      <c r="D209" s="588"/>
      <c r="E209" s="588"/>
      <c r="F209" s="533"/>
      <c r="G209" s="534"/>
      <c r="H209" s="534"/>
      <c r="I209" s="533"/>
      <c r="J209" s="535"/>
      <c r="K209" s="474"/>
      <c r="L209" s="475"/>
      <c r="M209" s="475"/>
      <c r="N209" s="474"/>
      <c r="O209" s="486"/>
      <c r="P209" s="589" t="s">
        <v>272</v>
      </c>
      <c r="Q209" s="486"/>
      <c r="R209" s="495" t="s">
        <v>186</v>
      </c>
      <c r="S209" s="486"/>
      <c r="T209" s="486"/>
      <c r="U209" s="486"/>
      <c r="V209" s="486">
        <v>10000</v>
      </c>
      <c r="W209" s="486"/>
      <c r="X209" s="590"/>
      <c r="Z209" s="590"/>
    </row>
    <row r="210" spans="1:26" ht="18.75" customHeight="1">
      <c r="A210" s="467"/>
      <c r="B210" s="588"/>
      <c r="C210" s="588"/>
      <c r="D210" s="588"/>
      <c r="E210" s="588"/>
      <c r="F210" s="533"/>
      <c r="G210" s="534"/>
      <c r="H210" s="534"/>
      <c r="I210" s="533"/>
      <c r="J210" s="535"/>
      <c r="K210" s="474"/>
      <c r="L210" s="475"/>
      <c r="M210" s="475"/>
      <c r="N210" s="474"/>
      <c r="O210" s="486"/>
      <c r="P210" s="589" t="s">
        <v>273</v>
      </c>
      <c r="Q210" s="486"/>
      <c r="R210" s="495" t="s">
        <v>186</v>
      </c>
      <c r="S210" s="486"/>
      <c r="T210" s="486"/>
      <c r="U210" s="486"/>
      <c r="V210" s="486">
        <v>1809000</v>
      </c>
      <c r="W210" s="486"/>
      <c r="X210" s="590"/>
      <c r="Z210" s="590"/>
    </row>
    <row r="211" spans="1:26" ht="18.75" customHeight="1">
      <c r="A211" s="467"/>
      <c r="B211" s="588"/>
      <c r="C211" s="588"/>
      <c r="D211" s="588"/>
      <c r="E211" s="588"/>
      <c r="F211" s="533"/>
      <c r="G211" s="534"/>
      <c r="H211" s="534"/>
      <c r="I211" s="533"/>
      <c r="J211" s="535"/>
      <c r="K211" s="474"/>
      <c r="L211" s="475"/>
      <c r="M211" s="475"/>
      <c r="N211" s="474"/>
      <c r="O211" s="486"/>
      <c r="P211" s="589"/>
      <c r="Q211" s="486"/>
      <c r="R211" s="495" t="s">
        <v>186</v>
      </c>
      <c r="S211" s="486"/>
      <c r="T211" s="486"/>
      <c r="U211" s="486"/>
      <c r="V211" s="486">
        <v>4485000</v>
      </c>
      <c r="W211" s="486"/>
      <c r="X211" s="590"/>
      <c r="Z211" s="590"/>
    </row>
    <row r="212" spans="1:26" ht="18.75" customHeight="1">
      <c r="A212" s="467"/>
      <c r="B212" s="588"/>
      <c r="C212" s="588"/>
      <c r="D212" s="588"/>
      <c r="E212" s="588"/>
      <c r="F212" s="533"/>
      <c r="G212" s="534"/>
      <c r="H212" s="534"/>
      <c r="I212" s="533"/>
      <c r="J212" s="535"/>
      <c r="K212" s="474"/>
      <c r="L212" s="475"/>
      <c r="M212" s="475"/>
      <c r="N212" s="474"/>
      <c r="O212" s="486"/>
      <c r="P212" s="589"/>
      <c r="Q212" s="486"/>
      <c r="R212" s="510" t="s">
        <v>186</v>
      </c>
      <c r="S212" s="486"/>
      <c r="T212" s="489"/>
      <c r="U212" s="490"/>
      <c r="V212" s="490">
        <v>25000000</v>
      </c>
      <c r="W212" s="486"/>
      <c r="X212" s="590"/>
      <c r="Z212" s="590"/>
    </row>
    <row r="213" spans="2:26" ht="18.75" customHeight="1">
      <c r="B213" s="482"/>
      <c r="C213" s="482"/>
      <c r="D213" s="482"/>
      <c r="E213" s="482"/>
      <c r="F213" s="472"/>
      <c r="G213" s="471"/>
      <c r="H213" s="471"/>
      <c r="I213" s="472"/>
      <c r="J213" s="473"/>
      <c r="K213" s="480"/>
      <c r="L213" s="475"/>
      <c r="M213" s="475"/>
      <c r="N213" s="480"/>
      <c r="P213" s="465"/>
      <c r="R213" s="492" t="s">
        <v>186</v>
      </c>
      <c r="S213" s="486"/>
      <c r="T213" s="493">
        <v>6304000</v>
      </c>
      <c r="U213" s="493">
        <v>25000000</v>
      </c>
      <c r="V213" s="405"/>
      <c r="X213" s="405"/>
      <c r="Z213" s="405"/>
    </row>
    <row r="214" spans="2:26" ht="18.75" customHeight="1">
      <c r="B214" s="482"/>
      <c r="C214" s="482"/>
      <c r="D214" s="482"/>
      <c r="E214" s="482"/>
      <c r="F214" s="472"/>
      <c r="G214" s="471"/>
      <c r="H214" s="471"/>
      <c r="I214" s="472"/>
      <c r="J214" s="473"/>
      <c r="K214" s="480"/>
      <c r="L214" s="475"/>
      <c r="M214" s="475"/>
      <c r="N214" s="480"/>
      <c r="P214" s="465"/>
      <c r="R214" s="492"/>
      <c r="S214" s="486"/>
      <c r="T214" s="493"/>
      <c r="U214" s="493"/>
      <c r="V214" s="405"/>
      <c r="X214" s="405"/>
      <c r="Z214" s="405"/>
    </row>
    <row r="215" spans="1:26" ht="18.75" customHeight="1" thickBot="1">
      <c r="A215" s="467"/>
      <c r="B215" s="588"/>
      <c r="C215" s="588"/>
      <c r="D215" s="588"/>
      <c r="E215" s="588"/>
      <c r="F215" s="533"/>
      <c r="G215" s="534"/>
      <c r="H215" s="534"/>
      <c r="I215" s="533"/>
      <c r="J215" s="535"/>
      <c r="K215" s="474"/>
      <c r="L215" s="475"/>
      <c r="M215" s="475"/>
      <c r="N215" s="474"/>
      <c r="O215" s="516"/>
      <c r="P215" s="591" t="s">
        <v>163</v>
      </c>
      <c r="Q215" s="518"/>
      <c r="R215" s="517"/>
      <c r="S215" s="516"/>
      <c r="T215" s="521">
        <f>T213</f>
        <v>6304000</v>
      </c>
      <c r="U215" s="521">
        <f>U213</f>
        <v>25000000</v>
      </c>
      <c r="V215" s="521">
        <f>SUM(V208:V212)</f>
        <v>31304000</v>
      </c>
      <c r="W215" s="592"/>
      <c r="X215" s="521">
        <f>SUM(X191:X212)</f>
        <v>31304000</v>
      </c>
      <c r="Z215" s="521">
        <f>SUM(Z191:Z212)</f>
        <v>31304000</v>
      </c>
    </row>
    <row r="216" spans="1:26" ht="18.75" customHeight="1" thickBot="1" thickTop="1">
      <c r="A216" s="467"/>
      <c r="B216" s="593"/>
      <c r="C216" s="593"/>
      <c r="D216" s="593"/>
      <c r="E216" s="593"/>
      <c r="F216" s="594"/>
      <c r="G216" s="595"/>
      <c r="H216" s="595"/>
      <c r="I216" s="594"/>
      <c r="J216" s="596"/>
      <c r="K216" s="597"/>
      <c r="L216" s="500"/>
      <c r="M216" s="500"/>
      <c r="N216" s="597"/>
      <c r="O216" s="505"/>
      <c r="P216" s="512"/>
      <c r="Q216" s="505"/>
      <c r="R216" s="509"/>
      <c r="S216" s="505"/>
      <c r="T216" s="501"/>
      <c r="U216" s="505"/>
      <c r="V216" s="505"/>
      <c r="W216" s="505"/>
      <c r="X216" s="598"/>
      <c r="Z216" s="598"/>
    </row>
    <row r="217" spans="2:26" ht="18.75" customHeight="1">
      <c r="B217" s="459"/>
      <c r="C217" s="459"/>
      <c r="D217" s="459"/>
      <c r="E217" s="459"/>
      <c r="F217" s="460"/>
      <c r="G217" s="461"/>
      <c r="H217" s="461"/>
      <c r="I217" s="460"/>
      <c r="J217" s="462"/>
      <c r="K217" s="463"/>
      <c r="L217" s="464"/>
      <c r="M217" s="464"/>
      <c r="N217" s="463"/>
      <c r="P217" s="406"/>
      <c r="R217" s="406"/>
      <c r="T217" s="405"/>
      <c r="U217" s="405"/>
      <c r="V217" s="405"/>
      <c r="X217" s="405"/>
      <c r="Z217" s="405"/>
    </row>
    <row r="218" spans="2:26" ht="18.75" customHeight="1">
      <c r="B218" s="459"/>
      <c r="C218" s="459"/>
      <c r="D218" s="459"/>
      <c r="E218" s="459"/>
      <c r="F218" s="460"/>
      <c r="G218" s="461"/>
      <c r="H218" s="461"/>
      <c r="I218" s="460"/>
      <c r="J218" s="462"/>
      <c r="K218" s="463"/>
      <c r="L218" s="464"/>
      <c r="M218" s="464"/>
      <c r="N218" s="463"/>
      <c r="P218" s="406"/>
      <c r="R218" s="406"/>
      <c r="T218" s="405"/>
      <c r="U218" s="405"/>
      <c r="V218" s="405"/>
      <c r="X218" s="405"/>
      <c r="Z218" s="405"/>
    </row>
    <row r="219" spans="2:26" ht="18.75" customHeight="1" thickBot="1">
      <c r="B219" s="459"/>
      <c r="C219" s="459"/>
      <c r="D219" s="459"/>
      <c r="E219" s="459"/>
      <c r="F219" s="460"/>
      <c r="G219" s="461"/>
      <c r="H219" s="461"/>
      <c r="I219" s="460"/>
      <c r="J219" s="462"/>
      <c r="K219" s="463"/>
      <c r="L219" s="464"/>
      <c r="M219" s="464"/>
      <c r="N219" s="463"/>
      <c r="O219" s="516"/>
      <c r="P219" s="599" t="s">
        <v>277</v>
      </c>
      <c r="Q219" s="600"/>
      <c r="R219" s="601"/>
      <c r="S219" s="602"/>
      <c r="T219" s="603">
        <f>T108+T185+T133+T146+T215+T120</f>
        <v>25806000</v>
      </c>
      <c r="U219" s="603">
        <f>U108+U185+U133+U146+U215+U120</f>
        <v>35740000</v>
      </c>
      <c r="V219" s="603">
        <f>V108+V185+V133+V146+V215+V120</f>
        <v>61546000</v>
      </c>
      <c r="W219" s="604"/>
      <c r="X219" s="603">
        <f>X108+X185+X133+X146+X215+X120</f>
        <v>61546000</v>
      </c>
      <c r="Y219" s="605"/>
      <c r="Z219" s="603">
        <f>Z108+Z185+Z133+Z146+Z215+Z120</f>
        <v>61546000</v>
      </c>
    </row>
    <row r="220" spans="2:26" ht="18.75" customHeight="1" thickTop="1">
      <c r="B220" s="459"/>
      <c r="C220" s="459"/>
      <c r="D220" s="459"/>
      <c r="E220" s="459"/>
      <c r="F220" s="460"/>
      <c r="G220" s="461"/>
      <c r="H220" s="461"/>
      <c r="I220" s="460"/>
      <c r="J220" s="462"/>
      <c r="K220" s="463"/>
      <c r="L220" s="464"/>
      <c r="M220" s="464"/>
      <c r="N220" s="463"/>
      <c r="P220" s="406"/>
      <c r="R220" s="406"/>
      <c r="T220" s="405"/>
      <c r="U220" s="405"/>
      <c r="V220" s="405"/>
      <c r="X220" s="405"/>
      <c r="Z220" s="405"/>
    </row>
    <row r="221" spans="2:26" ht="18.75" customHeight="1">
      <c r="B221" s="459"/>
      <c r="C221" s="459"/>
      <c r="D221" s="459"/>
      <c r="E221" s="459"/>
      <c r="F221" s="460"/>
      <c r="G221" s="461"/>
      <c r="H221" s="461"/>
      <c r="I221" s="460"/>
      <c r="J221" s="462"/>
      <c r="K221" s="463"/>
      <c r="L221" s="464"/>
      <c r="M221" s="464"/>
      <c r="N221" s="463"/>
      <c r="P221" s="406"/>
      <c r="R221" s="406"/>
      <c r="T221" s="405"/>
      <c r="U221" s="405"/>
      <c r="V221" s="405"/>
      <c r="X221" s="405"/>
      <c r="Z221" s="405"/>
    </row>
    <row r="222" spans="2:26" ht="18.75" customHeight="1">
      <c r="B222" s="459"/>
      <c r="C222" s="459"/>
      <c r="D222" s="459"/>
      <c r="E222" s="459"/>
      <c r="F222" s="460"/>
      <c r="G222" s="461"/>
      <c r="H222" s="461"/>
      <c r="I222" s="460"/>
      <c r="J222" s="462"/>
      <c r="K222" s="463"/>
      <c r="L222" s="464"/>
      <c r="M222" s="464"/>
      <c r="N222" s="463"/>
      <c r="P222" s="406"/>
      <c r="R222" s="406"/>
      <c r="T222" s="405"/>
      <c r="U222" s="405"/>
      <c r="V222" s="405"/>
      <c r="X222" s="405"/>
      <c r="Z222" s="405"/>
    </row>
    <row r="223" spans="2:26" ht="18.75" customHeight="1">
      <c r="B223" s="459"/>
      <c r="C223" s="459"/>
      <c r="D223" s="459"/>
      <c r="E223" s="459"/>
      <c r="F223" s="460"/>
      <c r="G223" s="461"/>
      <c r="H223" s="461"/>
      <c r="I223" s="460"/>
      <c r="J223" s="462"/>
      <c r="K223" s="463"/>
      <c r="L223" s="464"/>
      <c r="M223" s="464"/>
      <c r="N223" s="463"/>
      <c r="P223" s="406"/>
      <c r="R223" s="406"/>
      <c r="T223" s="405"/>
      <c r="U223" s="405"/>
      <c r="V223" s="405"/>
      <c r="X223" s="405"/>
      <c r="Z223" s="405"/>
    </row>
    <row r="224" spans="2:26" ht="18.75" customHeight="1">
      <c r="B224" s="459"/>
      <c r="C224" s="459"/>
      <c r="D224" s="459"/>
      <c r="E224" s="459"/>
      <c r="F224" s="460"/>
      <c r="G224" s="461"/>
      <c r="H224" s="461"/>
      <c r="I224" s="460"/>
      <c r="J224" s="462"/>
      <c r="K224" s="463"/>
      <c r="L224" s="464"/>
      <c r="M224" s="464"/>
      <c r="N224" s="463"/>
      <c r="P224" s="406"/>
      <c r="R224" s="406"/>
      <c r="T224" s="405"/>
      <c r="U224" s="405"/>
      <c r="V224" s="405"/>
      <c r="X224" s="405"/>
      <c r="Z224" s="405"/>
    </row>
    <row r="225" spans="2:26" ht="18.75" customHeight="1">
      <c r="B225" s="459"/>
      <c r="C225" s="459"/>
      <c r="D225" s="459"/>
      <c r="E225" s="459"/>
      <c r="F225" s="460"/>
      <c r="G225" s="461"/>
      <c r="H225" s="461"/>
      <c r="I225" s="460"/>
      <c r="J225" s="462"/>
      <c r="K225" s="463"/>
      <c r="L225" s="464"/>
      <c r="M225" s="464"/>
      <c r="N225" s="463"/>
      <c r="P225" s="406"/>
      <c r="R225" s="406"/>
      <c r="T225" s="405"/>
      <c r="U225" s="405"/>
      <c r="V225" s="405"/>
      <c r="X225" s="405"/>
      <c r="Z225" s="405"/>
    </row>
    <row r="226" spans="2:26" ht="18.75" customHeight="1">
      <c r="B226" s="459"/>
      <c r="C226" s="459"/>
      <c r="D226" s="459"/>
      <c r="E226" s="459"/>
      <c r="F226" s="460"/>
      <c r="G226" s="461"/>
      <c r="H226" s="461"/>
      <c r="I226" s="460"/>
      <c r="J226" s="462"/>
      <c r="K226" s="463"/>
      <c r="L226" s="464"/>
      <c r="M226" s="464"/>
      <c r="N226" s="463"/>
      <c r="P226" s="406"/>
      <c r="R226" s="406"/>
      <c r="T226" s="405"/>
      <c r="U226" s="405"/>
      <c r="V226" s="405"/>
      <c r="X226" s="405"/>
      <c r="Z226" s="405"/>
    </row>
    <row r="227" spans="2:26" ht="18.75" customHeight="1">
      <c r="B227" s="459"/>
      <c r="C227" s="459"/>
      <c r="D227" s="459"/>
      <c r="E227" s="459"/>
      <c r="F227" s="460"/>
      <c r="G227" s="461"/>
      <c r="H227" s="461"/>
      <c r="I227" s="460"/>
      <c r="J227" s="462"/>
      <c r="K227" s="463"/>
      <c r="L227" s="464"/>
      <c r="M227" s="464"/>
      <c r="N227" s="463"/>
      <c r="P227" s="406"/>
      <c r="R227" s="406"/>
      <c r="T227" s="405"/>
      <c r="U227" s="405"/>
      <c r="V227" s="405"/>
      <c r="X227" s="405"/>
      <c r="Z227" s="405"/>
    </row>
    <row r="228" spans="2:26" ht="18.75" customHeight="1">
      <c r="B228" s="459"/>
      <c r="C228" s="459"/>
      <c r="D228" s="459"/>
      <c r="E228" s="459"/>
      <c r="F228" s="460"/>
      <c r="G228" s="461"/>
      <c r="H228" s="461"/>
      <c r="I228" s="460"/>
      <c r="J228" s="462"/>
      <c r="K228" s="463"/>
      <c r="L228" s="464"/>
      <c r="M228" s="464"/>
      <c r="N228" s="463"/>
      <c r="P228" s="406"/>
      <c r="R228" s="406"/>
      <c r="T228" s="405"/>
      <c r="U228" s="405"/>
      <c r="V228" s="405"/>
      <c r="X228" s="405"/>
      <c r="Z228" s="405"/>
    </row>
    <row r="229" spans="2:26" ht="18.75" customHeight="1">
      <c r="B229" s="459"/>
      <c r="C229" s="459"/>
      <c r="D229" s="459"/>
      <c r="E229" s="459"/>
      <c r="F229" s="460"/>
      <c r="G229" s="461"/>
      <c r="H229" s="461"/>
      <c r="I229" s="460"/>
      <c r="J229" s="462"/>
      <c r="K229" s="463"/>
      <c r="L229" s="464"/>
      <c r="M229" s="464"/>
      <c r="N229" s="463"/>
      <c r="P229" s="406"/>
      <c r="R229" s="406"/>
      <c r="T229" s="405"/>
      <c r="U229" s="405"/>
      <c r="V229" s="405"/>
      <c r="X229" s="405"/>
      <c r="Z229" s="405"/>
    </row>
    <row r="230" spans="2:26" ht="18.75" customHeight="1">
      <c r="B230" s="459"/>
      <c r="C230" s="459"/>
      <c r="D230" s="459"/>
      <c r="E230" s="459"/>
      <c r="F230" s="460"/>
      <c r="G230" s="461"/>
      <c r="H230" s="461"/>
      <c r="I230" s="460"/>
      <c r="J230" s="462"/>
      <c r="K230" s="463"/>
      <c r="L230" s="464"/>
      <c r="M230" s="464"/>
      <c r="N230" s="463"/>
      <c r="P230" s="406"/>
      <c r="R230" s="406"/>
      <c r="T230" s="405"/>
      <c r="U230" s="405"/>
      <c r="V230" s="405"/>
      <c r="X230" s="405"/>
      <c r="Z230" s="405"/>
    </row>
    <row r="231" spans="2:26" ht="18.75" customHeight="1">
      <c r="B231" s="459"/>
      <c r="C231" s="459"/>
      <c r="D231" s="459"/>
      <c r="E231" s="459"/>
      <c r="F231" s="460"/>
      <c r="G231" s="461"/>
      <c r="H231" s="461"/>
      <c r="I231" s="460"/>
      <c r="J231" s="462"/>
      <c r="K231" s="463"/>
      <c r="L231" s="464"/>
      <c r="M231" s="464"/>
      <c r="N231" s="463"/>
      <c r="P231" s="406"/>
      <c r="R231" s="406"/>
      <c r="T231" s="405"/>
      <c r="U231" s="405"/>
      <c r="V231" s="405"/>
      <c r="X231" s="405"/>
      <c r="Z231" s="405"/>
    </row>
    <row r="232" spans="2:26" ht="18.75" customHeight="1">
      <c r="B232" s="459"/>
      <c r="C232" s="459"/>
      <c r="D232" s="459"/>
      <c r="E232" s="459"/>
      <c r="F232" s="460"/>
      <c r="G232" s="461"/>
      <c r="H232" s="461"/>
      <c r="I232" s="460"/>
      <c r="J232" s="462"/>
      <c r="K232" s="463"/>
      <c r="L232" s="464"/>
      <c r="M232" s="464"/>
      <c r="N232" s="463"/>
      <c r="P232" s="406"/>
      <c r="R232" s="406"/>
      <c r="T232" s="405"/>
      <c r="U232" s="405"/>
      <c r="V232" s="405"/>
      <c r="X232" s="405"/>
      <c r="Z232" s="405"/>
    </row>
    <row r="233" spans="2:26" ht="18.75" customHeight="1">
      <c r="B233" s="459"/>
      <c r="C233" s="459"/>
      <c r="D233" s="459"/>
      <c r="E233" s="459"/>
      <c r="F233" s="460"/>
      <c r="G233" s="461"/>
      <c r="H233" s="461"/>
      <c r="I233" s="460"/>
      <c r="J233" s="462"/>
      <c r="K233" s="463"/>
      <c r="L233" s="464"/>
      <c r="M233" s="464"/>
      <c r="N233" s="463"/>
      <c r="P233" s="406"/>
      <c r="R233" s="406"/>
      <c r="T233" s="405"/>
      <c r="U233" s="405"/>
      <c r="V233" s="405"/>
      <c r="X233" s="405"/>
      <c r="Z233" s="405"/>
    </row>
    <row r="234" spans="2:26" ht="18.75" customHeight="1">
      <c r="B234" s="459"/>
      <c r="C234" s="459"/>
      <c r="D234" s="459"/>
      <c r="E234" s="459"/>
      <c r="F234" s="460"/>
      <c r="G234" s="461"/>
      <c r="H234" s="461"/>
      <c r="I234" s="460"/>
      <c r="J234" s="462"/>
      <c r="K234" s="463"/>
      <c r="L234" s="464"/>
      <c r="M234" s="464"/>
      <c r="N234" s="463"/>
      <c r="P234" s="406"/>
      <c r="R234" s="406"/>
      <c r="T234" s="405"/>
      <c r="U234" s="405"/>
      <c r="V234" s="405"/>
      <c r="X234" s="405"/>
      <c r="Z234" s="405"/>
    </row>
    <row r="235" spans="2:26" ht="18.75" customHeight="1">
      <c r="B235" s="459"/>
      <c r="C235" s="459"/>
      <c r="D235" s="459"/>
      <c r="E235" s="459"/>
      <c r="F235" s="460"/>
      <c r="G235" s="461"/>
      <c r="H235" s="461"/>
      <c r="I235" s="460"/>
      <c r="J235" s="462"/>
      <c r="K235" s="463"/>
      <c r="L235" s="464"/>
      <c r="M235" s="464"/>
      <c r="N235" s="463"/>
      <c r="P235" s="406"/>
      <c r="R235" s="406"/>
      <c r="T235" s="405"/>
      <c r="U235" s="405"/>
      <c r="V235" s="405"/>
      <c r="X235" s="405"/>
      <c r="Z235" s="405"/>
    </row>
    <row r="236" spans="2:26" ht="18.75" customHeight="1">
      <c r="B236" s="459"/>
      <c r="C236" s="459"/>
      <c r="D236" s="459"/>
      <c r="E236" s="459"/>
      <c r="F236" s="460"/>
      <c r="G236" s="461"/>
      <c r="H236" s="461"/>
      <c r="I236" s="460"/>
      <c r="J236" s="462"/>
      <c r="K236" s="463"/>
      <c r="L236" s="464"/>
      <c r="M236" s="464"/>
      <c r="N236" s="463"/>
      <c r="P236" s="406"/>
      <c r="R236" s="406"/>
      <c r="T236" s="405"/>
      <c r="U236" s="405"/>
      <c r="V236" s="405"/>
      <c r="X236" s="405"/>
      <c r="Z236" s="405"/>
    </row>
    <row r="237" spans="2:26" ht="18.75" customHeight="1">
      <c r="B237" s="459"/>
      <c r="C237" s="459"/>
      <c r="D237" s="459"/>
      <c r="E237" s="459"/>
      <c r="F237" s="460"/>
      <c r="G237" s="461"/>
      <c r="H237" s="461"/>
      <c r="I237" s="460"/>
      <c r="J237" s="462"/>
      <c r="K237" s="463"/>
      <c r="L237" s="464"/>
      <c r="M237" s="464"/>
      <c r="N237" s="463"/>
      <c r="P237" s="406"/>
      <c r="R237" s="406"/>
      <c r="T237" s="405"/>
      <c r="U237" s="405"/>
      <c r="V237" s="405"/>
      <c r="X237" s="405"/>
      <c r="Z237" s="405"/>
    </row>
    <row r="238" spans="2:26" ht="18.75" customHeight="1">
      <c r="B238" s="459"/>
      <c r="C238" s="459"/>
      <c r="D238" s="459"/>
      <c r="E238" s="459"/>
      <c r="F238" s="460"/>
      <c r="G238" s="461"/>
      <c r="H238" s="461"/>
      <c r="I238" s="460"/>
      <c r="J238" s="462"/>
      <c r="K238" s="463"/>
      <c r="L238" s="464"/>
      <c r="M238" s="464"/>
      <c r="N238" s="463"/>
      <c r="P238" s="406"/>
      <c r="R238" s="406"/>
      <c r="T238" s="405"/>
      <c r="U238" s="405"/>
      <c r="V238" s="405"/>
      <c r="X238" s="405"/>
      <c r="Z238" s="405"/>
    </row>
    <row r="239" spans="2:26" ht="18.75" customHeight="1">
      <c r="B239" s="459"/>
      <c r="C239" s="459"/>
      <c r="D239" s="459"/>
      <c r="E239" s="459"/>
      <c r="F239" s="460"/>
      <c r="G239" s="461"/>
      <c r="H239" s="461"/>
      <c r="I239" s="460"/>
      <c r="J239" s="462"/>
      <c r="K239" s="463"/>
      <c r="L239" s="464"/>
      <c r="M239" s="464"/>
      <c r="N239" s="463"/>
      <c r="P239" s="406"/>
      <c r="R239" s="406"/>
      <c r="T239" s="405"/>
      <c r="U239" s="405"/>
      <c r="V239" s="405"/>
      <c r="X239" s="405"/>
      <c r="Z239" s="405"/>
    </row>
    <row r="240" spans="2:26" ht="18.75" customHeight="1">
      <c r="B240" s="459"/>
      <c r="C240" s="459"/>
      <c r="D240" s="459"/>
      <c r="E240" s="459"/>
      <c r="F240" s="460"/>
      <c r="G240" s="461"/>
      <c r="H240" s="461"/>
      <c r="I240" s="460"/>
      <c r="J240" s="462"/>
      <c r="K240" s="463"/>
      <c r="L240" s="464"/>
      <c r="M240" s="464"/>
      <c r="N240" s="463"/>
      <c r="P240" s="406"/>
      <c r="R240" s="406"/>
      <c r="T240" s="405"/>
      <c r="U240" s="405"/>
      <c r="V240" s="405"/>
      <c r="X240" s="405"/>
      <c r="Z240" s="405"/>
    </row>
    <row r="241" spans="2:26" ht="18.75" customHeight="1">
      <c r="B241" s="459"/>
      <c r="C241" s="459"/>
      <c r="D241" s="459"/>
      <c r="E241" s="459"/>
      <c r="F241" s="460"/>
      <c r="G241" s="461"/>
      <c r="H241" s="461"/>
      <c r="I241" s="460"/>
      <c r="J241" s="462"/>
      <c r="K241" s="463"/>
      <c r="L241" s="464"/>
      <c r="M241" s="464"/>
      <c r="N241" s="463"/>
      <c r="P241" s="406"/>
      <c r="R241" s="406"/>
      <c r="T241" s="405"/>
      <c r="U241" s="405"/>
      <c r="V241" s="405"/>
      <c r="X241" s="405"/>
      <c r="Z241" s="405"/>
    </row>
    <row r="242" spans="2:26" ht="18.75" customHeight="1">
      <c r="B242" s="459"/>
      <c r="C242" s="459"/>
      <c r="D242" s="459"/>
      <c r="E242" s="459"/>
      <c r="F242" s="460"/>
      <c r="G242" s="461"/>
      <c r="H242" s="461"/>
      <c r="I242" s="460"/>
      <c r="J242" s="462"/>
      <c r="K242" s="463"/>
      <c r="L242" s="464"/>
      <c r="M242" s="464"/>
      <c r="N242" s="463"/>
      <c r="P242" s="406"/>
      <c r="R242" s="406"/>
      <c r="T242" s="405"/>
      <c r="U242" s="405"/>
      <c r="V242" s="405"/>
      <c r="X242" s="405"/>
      <c r="Z242" s="405"/>
    </row>
    <row r="243" spans="2:26" ht="18.75" customHeight="1">
      <c r="B243" s="459"/>
      <c r="C243" s="459"/>
      <c r="D243" s="459"/>
      <c r="E243" s="459"/>
      <c r="F243" s="460"/>
      <c r="G243" s="461"/>
      <c r="H243" s="461"/>
      <c r="I243" s="460"/>
      <c r="J243" s="462"/>
      <c r="K243" s="463"/>
      <c r="L243" s="464"/>
      <c r="M243" s="464"/>
      <c r="N243" s="463"/>
      <c r="P243" s="406"/>
      <c r="R243" s="406"/>
      <c r="T243" s="405"/>
      <c r="U243" s="405"/>
      <c r="V243" s="405"/>
      <c r="X243" s="405"/>
      <c r="Z243" s="405"/>
    </row>
    <row r="244" spans="2:26" ht="18.75" customHeight="1">
      <c r="B244" s="459"/>
      <c r="C244" s="459"/>
      <c r="D244" s="459"/>
      <c r="E244" s="459"/>
      <c r="F244" s="460"/>
      <c r="G244" s="461"/>
      <c r="H244" s="461"/>
      <c r="I244" s="460"/>
      <c r="J244" s="462"/>
      <c r="K244" s="463"/>
      <c r="L244" s="464"/>
      <c r="M244" s="464"/>
      <c r="N244" s="463"/>
      <c r="P244" s="406"/>
      <c r="R244" s="406"/>
      <c r="T244" s="405"/>
      <c r="U244" s="405"/>
      <c r="V244" s="405"/>
      <c r="X244" s="405"/>
      <c r="Z244" s="405"/>
    </row>
    <row r="245" spans="2:26" ht="18.75" customHeight="1">
      <c r="B245" s="459"/>
      <c r="C245" s="459"/>
      <c r="D245" s="459"/>
      <c r="E245" s="459"/>
      <c r="F245" s="460"/>
      <c r="G245" s="461"/>
      <c r="H245" s="461"/>
      <c r="I245" s="460"/>
      <c r="J245" s="462"/>
      <c r="K245" s="463"/>
      <c r="L245" s="464"/>
      <c r="M245" s="464"/>
      <c r="N245" s="463"/>
      <c r="P245" s="406"/>
      <c r="R245" s="406"/>
      <c r="T245" s="405"/>
      <c r="U245" s="405"/>
      <c r="V245" s="405"/>
      <c r="X245" s="405"/>
      <c r="Z245" s="405"/>
    </row>
    <row r="246" spans="2:26" ht="18.75" customHeight="1">
      <c r="B246" s="459"/>
      <c r="C246" s="459"/>
      <c r="D246" s="459"/>
      <c r="E246" s="459"/>
      <c r="F246" s="460"/>
      <c r="G246" s="461"/>
      <c r="H246" s="461"/>
      <c r="I246" s="460"/>
      <c r="J246" s="462"/>
      <c r="K246" s="463"/>
      <c r="L246" s="464"/>
      <c r="M246" s="464"/>
      <c r="N246" s="463"/>
      <c r="P246" s="406"/>
      <c r="R246" s="406"/>
      <c r="T246" s="405"/>
      <c r="U246" s="405"/>
      <c r="V246" s="405"/>
      <c r="X246" s="405"/>
      <c r="Z246" s="405"/>
    </row>
    <row r="247" spans="2:26" ht="18.75" customHeight="1">
      <c r="B247" s="459"/>
      <c r="C247" s="459"/>
      <c r="D247" s="459"/>
      <c r="E247" s="459"/>
      <c r="F247" s="460"/>
      <c r="G247" s="461"/>
      <c r="H247" s="461"/>
      <c r="I247" s="460"/>
      <c r="J247" s="462"/>
      <c r="K247" s="463"/>
      <c r="L247" s="464"/>
      <c r="M247" s="464"/>
      <c r="N247" s="463"/>
      <c r="P247" s="406"/>
      <c r="R247" s="406"/>
      <c r="T247" s="405"/>
      <c r="U247" s="405"/>
      <c r="V247" s="405"/>
      <c r="X247" s="405"/>
      <c r="Z247" s="405"/>
    </row>
    <row r="248" spans="2:26" ht="18.75" customHeight="1">
      <c r="B248" s="459"/>
      <c r="C248" s="459"/>
      <c r="D248" s="459"/>
      <c r="E248" s="459"/>
      <c r="F248" s="460"/>
      <c r="G248" s="461"/>
      <c r="H248" s="461"/>
      <c r="I248" s="460"/>
      <c r="J248" s="462"/>
      <c r="K248" s="463"/>
      <c r="L248" s="464"/>
      <c r="M248" s="464"/>
      <c r="N248" s="463"/>
      <c r="P248" s="406"/>
      <c r="R248" s="406"/>
      <c r="T248" s="405"/>
      <c r="U248" s="405"/>
      <c r="V248" s="405"/>
      <c r="X248" s="405"/>
      <c r="Z248" s="405"/>
    </row>
    <row r="249" spans="2:26" ht="18.75" customHeight="1">
      <c r="B249" s="459"/>
      <c r="C249" s="459"/>
      <c r="D249" s="459"/>
      <c r="E249" s="459"/>
      <c r="F249" s="460"/>
      <c r="G249" s="461"/>
      <c r="H249" s="461"/>
      <c r="I249" s="460"/>
      <c r="J249" s="462"/>
      <c r="K249" s="463"/>
      <c r="L249" s="464"/>
      <c r="M249" s="464"/>
      <c r="N249" s="463"/>
      <c r="P249" s="406"/>
      <c r="R249" s="406"/>
      <c r="T249" s="405"/>
      <c r="U249" s="405"/>
      <c r="V249" s="405"/>
      <c r="X249" s="405"/>
      <c r="Z249" s="405"/>
    </row>
    <row r="250" spans="2:26" ht="18.75" customHeight="1">
      <c r="B250" s="459"/>
      <c r="C250" s="459"/>
      <c r="D250" s="459"/>
      <c r="E250" s="459"/>
      <c r="F250" s="460"/>
      <c r="G250" s="461"/>
      <c r="H250" s="461"/>
      <c r="I250" s="460"/>
      <c r="J250" s="462"/>
      <c r="K250" s="463"/>
      <c r="L250" s="464"/>
      <c r="M250" s="464"/>
      <c r="N250" s="463"/>
      <c r="P250" s="406"/>
      <c r="R250" s="406"/>
      <c r="T250" s="405"/>
      <c r="U250" s="405"/>
      <c r="V250" s="405"/>
      <c r="X250" s="405"/>
      <c r="Z250" s="405"/>
    </row>
    <row r="251" spans="2:26" ht="18.75" customHeight="1">
      <c r="B251" s="459"/>
      <c r="C251" s="459"/>
      <c r="D251" s="459"/>
      <c r="E251" s="459"/>
      <c r="F251" s="460"/>
      <c r="G251" s="461"/>
      <c r="H251" s="461"/>
      <c r="I251" s="460"/>
      <c r="J251" s="462"/>
      <c r="K251" s="463"/>
      <c r="L251" s="464"/>
      <c r="M251" s="464"/>
      <c r="N251" s="463"/>
      <c r="P251" s="406"/>
      <c r="R251" s="406"/>
      <c r="T251" s="405"/>
      <c r="U251" s="405"/>
      <c r="V251" s="405"/>
      <c r="X251" s="405"/>
      <c r="Z251" s="405"/>
    </row>
    <row r="252" spans="2:26" ht="18.75" customHeight="1">
      <c r="B252" s="459"/>
      <c r="C252" s="459"/>
      <c r="D252" s="459"/>
      <c r="E252" s="459"/>
      <c r="F252" s="460"/>
      <c r="G252" s="461"/>
      <c r="H252" s="461"/>
      <c r="I252" s="460"/>
      <c r="J252" s="462"/>
      <c r="K252" s="463"/>
      <c r="L252" s="464"/>
      <c r="M252" s="464"/>
      <c r="N252" s="463"/>
      <c r="P252" s="406"/>
      <c r="R252" s="406"/>
      <c r="T252" s="405"/>
      <c r="U252" s="405"/>
      <c r="V252" s="405"/>
      <c r="X252" s="405"/>
      <c r="Z252" s="405"/>
    </row>
    <row r="253" spans="2:26" ht="18.75" customHeight="1">
      <c r="B253" s="459"/>
      <c r="C253" s="459"/>
      <c r="D253" s="459"/>
      <c r="E253" s="459"/>
      <c r="F253" s="460"/>
      <c r="G253" s="461"/>
      <c r="H253" s="461"/>
      <c r="I253" s="460"/>
      <c r="J253" s="462"/>
      <c r="K253" s="463"/>
      <c r="L253" s="464"/>
      <c r="M253" s="464"/>
      <c r="N253" s="463"/>
      <c r="P253" s="406"/>
      <c r="R253" s="406"/>
      <c r="T253" s="405"/>
      <c r="U253" s="405"/>
      <c r="V253" s="405"/>
      <c r="X253" s="405"/>
      <c r="Z253" s="405"/>
    </row>
    <row r="254" spans="2:26" ht="18.75" customHeight="1">
      <c r="B254" s="459"/>
      <c r="C254" s="459"/>
      <c r="D254" s="459"/>
      <c r="E254" s="459"/>
      <c r="F254" s="460"/>
      <c r="G254" s="461"/>
      <c r="H254" s="461"/>
      <c r="I254" s="460"/>
      <c r="J254" s="462"/>
      <c r="K254" s="463"/>
      <c r="L254" s="464"/>
      <c r="M254" s="464"/>
      <c r="N254" s="463"/>
      <c r="P254" s="406"/>
      <c r="R254" s="406"/>
      <c r="T254" s="405"/>
      <c r="U254" s="405"/>
      <c r="V254" s="405"/>
      <c r="X254" s="405"/>
      <c r="Z254" s="405"/>
    </row>
    <row r="255" spans="2:26" ht="18.75" customHeight="1">
      <c r="B255" s="459"/>
      <c r="C255" s="459"/>
      <c r="D255" s="459"/>
      <c r="E255" s="459"/>
      <c r="F255" s="460"/>
      <c r="G255" s="461"/>
      <c r="H255" s="461"/>
      <c r="I255" s="460"/>
      <c r="J255" s="462"/>
      <c r="K255" s="463"/>
      <c r="L255" s="464"/>
      <c r="M255" s="464"/>
      <c r="N255" s="463"/>
      <c r="P255" s="406"/>
      <c r="R255" s="406"/>
      <c r="T255" s="405"/>
      <c r="U255" s="405"/>
      <c r="V255" s="405"/>
      <c r="X255" s="405"/>
      <c r="Z255" s="405"/>
    </row>
    <row r="256" spans="2:26" ht="19.5" customHeight="1">
      <c r="B256" s="459"/>
      <c r="C256" s="459"/>
      <c r="D256" s="459"/>
      <c r="E256" s="459"/>
      <c r="F256" s="460"/>
      <c r="G256" s="461"/>
      <c r="H256" s="461"/>
      <c r="I256" s="460"/>
      <c r="J256" s="462"/>
      <c r="K256" s="463"/>
      <c r="L256" s="464"/>
      <c r="M256" s="464"/>
      <c r="N256" s="463"/>
      <c r="P256" s="406"/>
      <c r="R256" s="406"/>
      <c r="T256" s="405"/>
      <c r="U256" s="405"/>
      <c r="V256" s="405"/>
      <c r="X256" s="405"/>
      <c r="Z256" s="405"/>
    </row>
    <row r="257" spans="2:26" ht="19.5" customHeight="1">
      <c r="B257" s="459"/>
      <c r="C257" s="459"/>
      <c r="D257" s="459"/>
      <c r="E257" s="459"/>
      <c r="F257" s="460"/>
      <c r="G257" s="461"/>
      <c r="H257" s="461"/>
      <c r="I257" s="460"/>
      <c r="J257" s="462"/>
      <c r="K257" s="463"/>
      <c r="L257" s="464"/>
      <c r="M257" s="464"/>
      <c r="N257" s="463"/>
      <c r="P257" s="406"/>
      <c r="R257" s="406"/>
      <c r="T257" s="405"/>
      <c r="U257" s="405"/>
      <c r="V257" s="405"/>
      <c r="X257" s="405"/>
      <c r="Z257" s="405"/>
    </row>
    <row r="258" spans="2:26" ht="19.5" customHeight="1">
      <c r="B258" s="459"/>
      <c r="C258" s="459"/>
      <c r="D258" s="459"/>
      <c r="E258" s="459"/>
      <c r="F258" s="460"/>
      <c r="G258" s="461"/>
      <c r="H258" s="461"/>
      <c r="I258" s="460"/>
      <c r="J258" s="462"/>
      <c r="K258" s="463"/>
      <c r="L258" s="464"/>
      <c r="M258" s="464"/>
      <c r="N258" s="463"/>
      <c r="P258" s="406"/>
      <c r="R258" s="406"/>
      <c r="T258" s="405"/>
      <c r="U258" s="405"/>
      <c r="V258" s="405"/>
      <c r="X258" s="405"/>
      <c r="Z258" s="405"/>
    </row>
    <row r="259" spans="2:26" ht="19.5" customHeight="1">
      <c r="B259" s="459"/>
      <c r="C259" s="459"/>
      <c r="D259" s="459"/>
      <c r="E259" s="459"/>
      <c r="F259" s="460"/>
      <c r="G259" s="461"/>
      <c r="H259" s="461"/>
      <c r="I259" s="460"/>
      <c r="J259" s="462"/>
      <c r="K259" s="463"/>
      <c r="L259" s="464"/>
      <c r="M259" s="464"/>
      <c r="N259" s="463"/>
      <c r="P259" s="406"/>
      <c r="R259" s="406"/>
      <c r="T259" s="405"/>
      <c r="U259" s="405"/>
      <c r="V259" s="405"/>
      <c r="X259" s="405"/>
      <c r="Z259" s="405"/>
    </row>
    <row r="260" spans="2:26" ht="19.5" customHeight="1">
      <c r="B260" s="459"/>
      <c r="C260" s="459"/>
      <c r="D260" s="459"/>
      <c r="E260" s="459"/>
      <c r="F260" s="460"/>
      <c r="G260" s="461"/>
      <c r="H260" s="461"/>
      <c r="I260" s="460"/>
      <c r="J260" s="462"/>
      <c r="K260" s="463"/>
      <c r="L260" s="464"/>
      <c r="M260" s="464"/>
      <c r="N260" s="463"/>
      <c r="P260" s="406"/>
      <c r="R260" s="406"/>
      <c r="T260" s="405"/>
      <c r="U260" s="405"/>
      <c r="V260" s="405"/>
      <c r="X260" s="405"/>
      <c r="Z260" s="405"/>
    </row>
    <row r="261" spans="2:26" ht="19.5" customHeight="1">
      <c r="B261" s="459"/>
      <c r="C261" s="459"/>
      <c r="D261" s="459"/>
      <c r="E261" s="459"/>
      <c r="F261" s="460"/>
      <c r="G261" s="461"/>
      <c r="H261" s="461"/>
      <c r="I261" s="460"/>
      <c r="J261" s="462"/>
      <c r="K261" s="463"/>
      <c r="L261" s="464"/>
      <c r="M261" s="464"/>
      <c r="N261" s="463"/>
      <c r="P261" s="406"/>
      <c r="R261" s="406"/>
      <c r="T261" s="405"/>
      <c r="U261" s="405"/>
      <c r="V261" s="405"/>
      <c r="X261" s="405"/>
      <c r="Z261" s="405"/>
    </row>
    <row r="262" spans="2:26" ht="19.5" customHeight="1">
      <c r="B262" s="459"/>
      <c r="C262" s="459"/>
      <c r="D262" s="459"/>
      <c r="E262" s="459"/>
      <c r="F262" s="460"/>
      <c r="G262" s="461"/>
      <c r="H262" s="461"/>
      <c r="I262" s="460"/>
      <c r="J262" s="462"/>
      <c r="K262" s="463"/>
      <c r="L262" s="464"/>
      <c r="M262" s="464"/>
      <c r="N262" s="463"/>
      <c r="P262" s="406"/>
      <c r="R262" s="406"/>
      <c r="T262" s="405"/>
      <c r="U262" s="405"/>
      <c r="V262" s="405"/>
      <c r="X262" s="405"/>
      <c r="Z262" s="405"/>
    </row>
    <row r="263" spans="2:26" ht="19.5" customHeight="1">
      <c r="B263" s="459"/>
      <c r="C263" s="459"/>
      <c r="D263" s="459"/>
      <c r="E263" s="459"/>
      <c r="F263" s="460"/>
      <c r="G263" s="461"/>
      <c r="H263" s="461"/>
      <c r="I263" s="460"/>
      <c r="J263" s="462"/>
      <c r="K263" s="463"/>
      <c r="L263" s="464"/>
      <c r="M263" s="464"/>
      <c r="N263" s="463"/>
      <c r="P263" s="406"/>
      <c r="R263" s="406"/>
      <c r="T263" s="405"/>
      <c r="U263" s="405"/>
      <c r="V263" s="405"/>
      <c r="X263" s="405"/>
      <c r="Z263" s="405"/>
    </row>
    <row r="264" spans="2:26" ht="19.5" customHeight="1">
      <c r="B264" s="459"/>
      <c r="C264" s="459"/>
      <c r="D264" s="459"/>
      <c r="E264" s="459"/>
      <c r="F264" s="460"/>
      <c r="G264" s="461"/>
      <c r="H264" s="461"/>
      <c r="I264" s="460"/>
      <c r="J264" s="462"/>
      <c r="K264" s="463"/>
      <c r="L264" s="464"/>
      <c r="M264" s="464"/>
      <c r="N264" s="463"/>
      <c r="P264" s="406"/>
      <c r="R264" s="406"/>
      <c r="T264" s="405"/>
      <c r="U264" s="405"/>
      <c r="V264" s="405"/>
      <c r="X264" s="405"/>
      <c r="Z264" s="405"/>
    </row>
    <row r="265" spans="2:26" ht="19.5" customHeight="1">
      <c r="B265" s="459"/>
      <c r="C265" s="459"/>
      <c r="D265" s="459"/>
      <c r="E265" s="459"/>
      <c r="F265" s="460"/>
      <c r="G265" s="461"/>
      <c r="H265" s="461"/>
      <c r="I265" s="460"/>
      <c r="J265" s="462"/>
      <c r="K265" s="463"/>
      <c r="L265" s="464"/>
      <c r="M265" s="464"/>
      <c r="N265" s="463"/>
      <c r="P265" s="406"/>
      <c r="R265" s="406"/>
      <c r="T265" s="405"/>
      <c r="U265" s="405"/>
      <c r="V265" s="405"/>
      <c r="X265" s="405"/>
      <c r="Z265" s="405"/>
    </row>
    <row r="266" spans="2:26" ht="19.5" customHeight="1">
      <c r="B266" s="459"/>
      <c r="C266" s="459"/>
      <c r="D266" s="459"/>
      <c r="E266" s="459"/>
      <c r="F266" s="460"/>
      <c r="G266" s="461"/>
      <c r="H266" s="461"/>
      <c r="I266" s="460"/>
      <c r="J266" s="462"/>
      <c r="K266" s="463"/>
      <c r="L266" s="464"/>
      <c r="M266" s="464"/>
      <c r="N266" s="463"/>
      <c r="P266" s="406"/>
      <c r="R266" s="406"/>
      <c r="T266" s="405"/>
      <c r="U266" s="405"/>
      <c r="V266" s="405"/>
      <c r="X266" s="405"/>
      <c r="Z266" s="405"/>
    </row>
    <row r="267" spans="2:26" ht="19.5" customHeight="1">
      <c r="B267" s="459"/>
      <c r="C267" s="459"/>
      <c r="D267" s="459"/>
      <c r="E267" s="459"/>
      <c r="F267" s="460"/>
      <c r="G267" s="461"/>
      <c r="H267" s="461"/>
      <c r="I267" s="460"/>
      <c r="J267" s="462"/>
      <c r="K267" s="463"/>
      <c r="L267" s="464"/>
      <c r="M267" s="464"/>
      <c r="N267" s="463"/>
      <c r="P267" s="406"/>
      <c r="R267" s="406"/>
      <c r="T267" s="405"/>
      <c r="U267" s="405"/>
      <c r="V267" s="405"/>
      <c r="X267" s="405"/>
      <c r="Z267" s="405"/>
    </row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</sheetData>
  <mergeCells count="10">
    <mergeCell ref="Z7:Z8"/>
    <mergeCell ref="B1:X1"/>
    <mergeCell ref="T3:V3"/>
    <mergeCell ref="T4:V4"/>
    <mergeCell ref="B4:E4"/>
    <mergeCell ref="B3:E3"/>
    <mergeCell ref="K4:N4"/>
    <mergeCell ref="K3:N3"/>
    <mergeCell ref="F3:I3"/>
    <mergeCell ref="F4:I4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scale="5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AT28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20.75390625" style="0" customWidth="1"/>
    <col min="4" max="4" width="1.875" style="0" customWidth="1"/>
    <col min="5" max="5" width="12.75390625" style="0" customWidth="1"/>
    <col min="6" max="6" width="14.75390625" style="0" customWidth="1"/>
    <col min="7" max="7" width="2.25390625" style="0" customWidth="1"/>
    <col min="8" max="8" width="12.75390625" style="0" customWidth="1"/>
    <col min="9" max="9" width="1.12109375" style="0" customWidth="1"/>
    <col min="10" max="10" width="14.75390625" style="0" customWidth="1"/>
    <col min="11" max="11" width="3.00390625" style="0" customWidth="1"/>
    <col min="12" max="12" width="11.75390625" style="0" customWidth="1"/>
    <col min="13" max="13" width="14.625" style="0" customWidth="1"/>
    <col min="14" max="14" width="2.375" style="0" customWidth="1"/>
    <col min="15" max="15" width="10.75390625" style="0" customWidth="1"/>
    <col min="16" max="16" width="13.75390625" style="0" customWidth="1"/>
    <col min="17" max="17" width="2.375" style="0" customWidth="1"/>
    <col min="18" max="18" width="10.75390625" style="0" customWidth="1"/>
    <col min="19" max="19" width="1.625" style="0" customWidth="1"/>
  </cols>
  <sheetData>
    <row r="1" ht="15.75" customHeight="1"/>
    <row r="2" ht="15.75" customHeight="1"/>
    <row r="3" ht="15.75" customHeight="1"/>
    <row r="4" spans="2:18" ht="22.5" customHeight="1">
      <c r="B4" s="380" t="s">
        <v>130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</row>
    <row r="5" spans="2:18" ht="15.75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ht="15.75" customHeight="1"/>
    <row r="7" spans="2:24" ht="15.75" customHeight="1" thickBot="1">
      <c r="B7" s="383" t="s">
        <v>131</v>
      </c>
      <c r="C7" s="383"/>
      <c r="D7" s="145"/>
      <c r="E7" s="382" t="s">
        <v>132</v>
      </c>
      <c r="F7" s="382"/>
      <c r="G7" s="145"/>
      <c r="H7" s="382" t="s">
        <v>132</v>
      </c>
      <c r="I7" s="382"/>
      <c r="J7" s="382"/>
      <c r="K7" s="145"/>
      <c r="L7" s="382" t="s">
        <v>135</v>
      </c>
      <c r="M7" s="382"/>
      <c r="N7" s="145"/>
      <c r="O7" s="381" t="s">
        <v>137</v>
      </c>
      <c r="P7" s="381"/>
      <c r="Q7" s="381"/>
      <c r="R7" s="381"/>
      <c r="S7" s="145"/>
      <c r="T7" s="145"/>
      <c r="U7" s="145"/>
      <c r="V7" s="145"/>
      <c r="W7" s="145"/>
      <c r="X7" s="145"/>
    </row>
    <row r="8" spans="2:24" ht="15.75" customHeight="1" thickBot="1">
      <c r="B8" s="384"/>
      <c r="C8" s="384"/>
      <c r="D8" s="145"/>
      <c r="E8" s="381" t="s">
        <v>133</v>
      </c>
      <c r="F8" s="381"/>
      <c r="G8" s="145"/>
      <c r="H8" s="381" t="s">
        <v>134</v>
      </c>
      <c r="I8" s="381"/>
      <c r="J8" s="381"/>
      <c r="K8" s="145"/>
      <c r="L8" s="381" t="s">
        <v>136</v>
      </c>
      <c r="M8" s="381"/>
      <c r="N8" s="145"/>
      <c r="O8" s="385" t="s">
        <v>136</v>
      </c>
      <c r="P8" s="385"/>
      <c r="Q8" s="145"/>
      <c r="R8" s="146" t="s">
        <v>138</v>
      </c>
      <c r="S8" s="145"/>
      <c r="T8" s="145"/>
      <c r="U8" s="145"/>
      <c r="V8" s="145"/>
      <c r="W8" s="145"/>
      <c r="X8" s="145"/>
    </row>
    <row r="9" ht="15.75" customHeight="1"/>
    <row r="10" ht="15.75" customHeight="1"/>
    <row r="11" spans="2:18" ht="15.75" customHeight="1">
      <c r="B11" s="145" t="s">
        <v>139</v>
      </c>
      <c r="C11" s="145"/>
      <c r="D11" s="142"/>
      <c r="E11" s="147"/>
      <c r="F11" s="147">
        <v>124734000</v>
      </c>
      <c r="G11" s="147"/>
      <c r="H11" s="147"/>
      <c r="I11" s="147"/>
      <c r="J11" s="147">
        <v>124734000</v>
      </c>
      <c r="K11" s="147"/>
      <c r="L11" s="147"/>
      <c r="M11" s="147">
        <v>124734000</v>
      </c>
      <c r="N11" s="147"/>
      <c r="O11" s="147"/>
      <c r="P11" s="147">
        <v>0</v>
      </c>
      <c r="Q11" s="145"/>
      <c r="R11" s="149">
        <v>0</v>
      </c>
    </row>
    <row r="12" spans="2:18" ht="15.75" customHeight="1">
      <c r="B12" s="145"/>
      <c r="C12" s="145"/>
      <c r="D12" s="142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5"/>
      <c r="R12" s="144"/>
    </row>
    <row r="13" spans="2:18" ht="15.75" customHeight="1">
      <c r="B13" s="145" t="s">
        <v>140</v>
      </c>
      <c r="C13" s="145"/>
      <c r="D13" s="142"/>
      <c r="E13" s="147"/>
      <c r="F13" s="147">
        <v>19936000</v>
      </c>
      <c r="G13" s="147"/>
      <c r="H13" s="147"/>
      <c r="I13" s="147"/>
      <c r="J13" s="147">
        <v>19936000</v>
      </c>
      <c r="K13" s="147"/>
      <c r="L13" s="147"/>
      <c r="M13" s="147">
        <v>17942400</v>
      </c>
      <c r="N13" s="147"/>
      <c r="O13" s="147"/>
      <c r="P13" s="147">
        <v>1993600</v>
      </c>
      <c r="Q13" s="145"/>
      <c r="R13" s="149">
        <v>0.1</v>
      </c>
    </row>
    <row r="14" spans="2:18" ht="15.75" customHeight="1">
      <c r="B14" s="145"/>
      <c r="C14" s="145"/>
      <c r="D14" s="142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5"/>
      <c r="R14" s="144"/>
    </row>
    <row r="15" spans="2:18" ht="15.75" customHeight="1">
      <c r="B15" s="145" t="s">
        <v>141</v>
      </c>
      <c r="C15" s="145"/>
      <c r="D15" s="142"/>
      <c r="E15" s="147"/>
      <c r="F15" s="147">
        <f>E17+E18+E19</f>
        <v>36950000</v>
      </c>
      <c r="G15" s="147"/>
      <c r="H15" s="147"/>
      <c r="I15" s="147"/>
      <c r="J15" s="147">
        <f>H17+H18+H19</f>
        <v>35600000</v>
      </c>
      <c r="K15" s="147"/>
      <c r="L15" s="147"/>
      <c r="M15" s="147">
        <f>L17+L18+L19</f>
        <v>29620050</v>
      </c>
      <c r="N15" s="147"/>
      <c r="O15" s="147"/>
      <c r="P15" s="147">
        <f>O17+O18+O19</f>
        <v>5979950</v>
      </c>
      <c r="Q15" s="145"/>
      <c r="R15" s="144"/>
    </row>
    <row r="16" spans="2:18" ht="15.75" customHeight="1">
      <c r="B16" s="144"/>
      <c r="C16" s="1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R16" s="150"/>
    </row>
    <row r="17" spans="2:18" ht="15.75" customHeight="1">
      <c r="B17" s="144"/>
      <c r="C17" s="144" t="s">
        <v>142</v>
      </c>
      <c r="E17" s="44">
        <v>14183000</v>
      </c>
      <c r="F17" s="44"/>
      <c r="G17" s="44"/>
      <c r="H17" s="44">
        <v>13183000</v>
      </c>
      <c r="I17" s="44"/>
      <c r="J17" s="44"/>
      <c r="K17" s="44"/>
      <c r="L17" s="44">
        <v>9887250</v>
      </c>
      <c r="M17" s="44"/>
      <c r="N17" s="44"/>
      <c r="O17" s="44">
        <v>3295750</v>
      </c>
      <c r="P17" s="44"/>
      <c r="R17" s="151">
        <v>0.25</v>
      </c>
    </row>
    <row r="18" spans="2:18" ht="15.75" customHeight="1">
      <c r="B18" s="144"/>
      <c r="C18" s="144" t="s">
        <v>143</v>
      </c>
      <c r="E18" s="44">
        <v>19467000</v>
      </c>
      <c r="F18" s="44"/>
      <c r="G18" s="44"/>
      <c r="H18" s="44">
        <v>19467000</v>
      </c>
      <c r="I18" s="44"/>
      <c r="J18" s="44"/>
      <c r="K18" s="44"/>
      <c r="L18" s="44">
        <v>17520300</v>
      </c>
      <c r="M18" s="44"/>
      <c r="N18" s="44"/>
      <c r="O18" s="44">
        <v>1946700</v>
      </c>
      <c r="P18" s="44"/>
      <c r="R18" s="151">
        <v>0.1</v>
      </c>
    </row>
    <row r="19" spans="2:18" ht="15.75" customHeight="1">
      <c r="B19" s="144"/>
      <c r="C19" s="144" t="s">
        <v>145</v>
      </c>
      <c r="E19" s="44">
        <v>3300000</v>
      </c>
      <c r="F19" s="44"/>
      <c r="G19" s="44"/>
      <c r="H19" s="44">
        <v>2950000</v>
      </c>
      <c r="I19" s="44"/>
      <c r="J19" s="44"/>
      <c r="K19" s="44"/>
      <c r="L19" s="44">
        <v>2212500</v>
      </c>
      <c r="M19" s="44"/>
      <c r="N19" s="44"/>
      <c r="O19" s="44">
        <v>737500</v>
      </c>
      <c r="P19" s="44"/>
      <c r="R19" s="151">
        <v>0.25</v>
      </c>
    </row>
    <row r="20" spans="2:18" ht="15.75" customHeight="1">
      <c r="B20" s="144"/>
      <c r="C20" s="1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R20" s="150"/>
    </row>
    <row r="21" spans="2:46" ht="15.75" customHeight="1">
      <c r="B21" s="145" t="s">
        <v>144</v>
      </c>
      <c r="C21" s="145"/>
      <c r="D21" s="142"/>
      <c r="E21" s="147"/>
      <c r="F21" s="147">
        <v>5712000</v>
      </c>
      <c r="G21" s="147"/>
      <c r="H21" s="147"/>
      <c r="I21" s="147"/>
      <c r="J21" s="147">
        <v>5712000</v>
      </c>
      <c r="K21" s="147"/>
      <c r="L21" s="147"/>
      <c r="M21" s="147">
        <v>5712000</v>
      </c>
      <c r="N21" s="147"/>
      <c r="O21" s="145"/>
      <c r="P21" s="147">
        <v>0</v>
      </c>
      <c r="Q21" s="145"/>
      <c r="R21" s="149">
        <v>0</v>
      </c>
      <c r="S21" s="145"/>
      <c r="T21" s="145"/>
      <c r="U21" s="145"/>
      <c r="V21" s="145"/>
      <c r="W21" s="145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</row>
    <row r="22" spans="2:46" ht="15.75" customHeight="1">
      <c r="B22" s="145"/>
      <c r="C22" s="145"/>
      <c r="D22" s="142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5"/>
      <c r="R22" s="144"/>
      <c r="S22" s="145"/>
      <c r="T22" s="145"/>
      <c r="U22" s="145"/>
      <c r="V22" s="145"/>
      <c r="W22" s="145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</row>
    <row r="23" spans="2:46" ht="15.75" customHeight="1">
      <c r="B23" s="142"/>
      <c r="C23" s="142"/>
      <c r="D23" s="142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5"/>
      <c r="R23" s="145"/>
      <c r="S23" s="145"/>
      <c r="T23" s="145"/>
      <c r="U23" s="145"/>
      <c r="V23" s="145"/>
      <c r="W23" s="145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</row>
    <row r="24" spans="2:46" ht="15.75" customHeight="1">
      <c r="B24" s="142"/>
      <c r="C24" s="142"/>
      <c r="D24" s="142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5"/>
      <c r="R24" s="145"/>
      <c r="S24" s="145"/>
      <c r="T24" s="145"/>
      <c r="U24" s="145"/>
      <c r="V24" s="145"/>
      <c r="W24" s="145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</row>
    <row r="25" spans="2:46" ht="15.75" customHeight="1" thickBot="1">
      <c r="B25" s="142"/>
      <c r="C25" s="142"/>
      <c r="D25" s="142"/>
      <c r="E25" s="148"/>
      <c r="F25" s="148">
        <f>SUM(F9:F24)</f>
        <v>187332000</v>
      </c>
      <c r="G25" s="147"/>
      <c r="H25" s="148"/>
      <c r="I25" s="148"/>
      <c r="J25" s="148">
        <f>SUM(J9:J24)</f>
        <v>185982000</v>
      </c>
      <c r="K25" s="147"/>
      <c r="L25" s="148"/>
      <c r="M25" s="148">
        <f>SUM(M9:M24)</f>
        <v>178008450</v>
      </c>
      <c r="N25" s="147"/>
      <c r="O25" s="148"/>
      <c r="P25" s="148">
        <f>SUM(P9:P24)</f>
        <v>7973550</v>
      </c>
      <c r="Q25" s="145"/>
      <c r="R25" s="145"/>
      <c r="S25" s="145"/>
      <c r="T25" s="145"/>
      <c r="U25" s="145"/>
      <c r="V25" s="145"/>
      <c r="W25" s="145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</row>
    <row r="26" spans="5:16" ht="15.75" customHeight="1" thickTop="1"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5:16" ht="15.75" customHeight="1"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5:16" ht="15.75" customHeight="1"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10">
    <mergeCell ref="B4:R4"/>
    <mergeCell ref="E8:F8"/>
    <mergeCell ref="H7:J7"/>
    <mergeCell ref="H8:J8"/>
    <mergeCell ref="E7:F7"/>
    <mergeCell ref="L8:M8"/>
    <mergeCell ref="L7:M7"/>
    <mergeCell ref="O7:R7"/>
    <mergeCell ref="B7:C8"/>
    <mergeCell ref="O8:P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9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67"/>
  <sheetViews>
    <sheetView zoomScale="75" zoomScaleNormal="75" workbookViewId="0" topLeftCell="A31">
      <selection activeCell="R21" sqref="R21"/>
    </sheetView>
  </sheetViews>
  <sheetFormatPr defaultColWidth="9.00390625" defaultRowHeight="12.75"/>
  <cols>
    <col min="1" max="1" width="1.12109375" style="0" customWidth="1"/>
    <col min="2" max="2" width="5.875" style="0" customWidth="1"/>
    <col min="3" max="3" width="29.75390625" style="0" customWidth="1"/>
    <col min="4" max="5" width="11.75390625" style="0" customWidth="1"/>
    <col min="6" max="7" width="8.75390625" style="0" customWidth="1"/>
    <col min="8" max="9" width="11.75390625" style="0" customWidth="1"/>
    <col min="10" max="11" width="8.75390625" style="0" customWidth="1"/>
    <col min="12" max="13" width="11.75390625" style="0" customWidth="1"/>
    <col min="14" max="15" width="8.75390625" style="0" customWidth="1"/>
    <col min="16" max="17" width="11.75390625" style="0" customWidth="1"/>
    <col min="18" max="19" width="8.75390625" style="0" customWidth="1"/>
    <col min="20" max="21" width="11.75390625" style="0" customWidth="1"/>
    <col min="22" max="23" width="8.75390625" style="0" customWidth="1"/>
    <col min="24" max="25" width="11.75390625" style="0" customWidth="1"/>
    <col min="26" max="27" width="8.75390625" style="0" customWidth="1"/>
    <col min="28" max="28" width="1.00390625" style="0" customWidth="1"/>
  </cols>
  <sheetData>
    <row r="1" spans="2:27" ht="18">
      <c r="B1" s="53"/>
      <c r="C1" s="386" t="s">
        <v>61</v>
      </c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</row>
    <row r="2" spans="2:27" ht="11.25" customHeight="1"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2:27" ht="18.75" thickBot="1">
      <c r="B3" s="152" t="s">
        <v>146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  <c r="AA3" s="58" t="s">
        <v>6</v>
      </c>
    </row>
    <row r="4" spans="2:27" ht="19.5" thickBot="1" thickTop="1">
      <c r="B4" s="59" t="s">
        <v>62</v>
      </c>
      <c r="C4" s="387" t="s">
        <v>1</v>
      </c>
      <c r="D4" s="60" t="s">
        <v>63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2"/>
      <c r="T4" s="62"/>
      <c r="U4" s="61"/>
      <c r="V4" s="61"/>
      <c r="W4" s="61"/>
      <c r="X4" s="61"/>
      <c r="Y4" s="61"/>
      <c r="Z4" s="61"/>
      <c r="AA4" s="63"/>
    </row>
    <row r="5" spans="2:27" ht="18.75" thickBot="1">
      <c r="B5" s="64" t="s">
        <v>64</v>
      </c>
      <c r="C5" s="388"/>
      <c r="D5" s="389" t="s">
        <v>65</v>
      </c>
      <c r="E5" s="390"/>
      <c r="F5" s="390"/>
      <c r="G5" s="390"/>
      <c r="H5" s="391" t="s">
        <v>24</v>
      </c>
      <c r="I5" s="392"/>
      <c r="J5" s="392"/>
      <c r="K5" s="393"/>
      <c r="L5" s="390" t="s">
        <v>66</v>
      </c>
      <c r="M5" s="390"/>
      <c r="N5" s="390"/>
      <c r="O5" s="390"/>
      <c r="P5" s="391" t="s">
        <v>67</v>
      </c>
      <c r="Q5" s="392"/>
      <c r="R5" s="392"/>
      <c r="S5" s="393"/>
      <c r="T5" s="390" t="s">
        <v>25</v>
      </c>
      <c r="U5" s="390"/>
      <c r="V5" s="390"/>
      <c r="W5" s="390"/>
      <c r="X5" s="391" t="s">
        <v>7</v>
      </c>
      <c r="Y5" s="392"/>
      <c r="Z5" s="392"/>
      <c r="AA5" s="394"/>
    </row>
    <row r="6" spans="2:27" ht="19.5" thickBot="1" thickTop="1">
      <c r="B6" s="65"/>
      <c r="C6" s="66"/>
      <c r="D6" s="67" t="s">
        <v>68</v>
      </c>
      <c r="E6" s="68" t="s">
        <v>69</v>
      </c>
      <c r="F6" s="68" t="s">
        <v>70</v>
      </c>
      <c r="G6" s="69" t="s">
        <v>71</v>
      </c>
      <c r="H6" s="67" t="s">
        <v>68</v>
      </c>
      <c r="I6" s="68" t="s">
        <v>69</v>
      </c>
      <c r="J6" s="68" t="s">
        <v>70</v>
      </c>
      <c r="K6" s="69" t="s">
        <v>71</v>
      </c>
      <c r="L6" s="67" t="s">
        <v>68</v>
      </c>
      <c r="M6" s="68" t="s">
        <v>69</v>
      </c>
      <c r="N6" s="68" t="s">
        <v>70</v>
      </c>
      <c r="O6" s="69" t="s">
        <v>71</v>
      </c>
      <c r="P6" s="67" t="s">
        <v>68</v>
      </c>
      <c r="Q6" s="68" t="s">
        <v>69</v>
      </c>
      <c r="R6" s="68" t="s">
        <v>70</v>
      </c>
      <c r="S6" s="69" t="s">
        <v>71</v>
      </c>
      <c r="T6" s="67" t="s">
        <v>68</v>
      </c>
      <c r="U6" s="68" t="s">
        <v>69</v>
      </c>
      <c r="V6" s="68" t="s">
        <v>70</v>
      </c>
      <c r="W6" s="69" t="s">
        <v>71</v>
      </c>
      <c r="X6" s="67" t="s">
        <v>68</v>
      </c>
      <c r="Y6" s="68" t="s">
        <v>69</v>
      </c>
      <c r="Z6" s="68" t="s">
        <v>70</v>
      </c>
      <c r="AA6" s="70" t="s">
        <v>71</v>
      </c>
    </row>
    <row r="7" spans="2:27" ht="18.75" thickTop="1">
      <c r="B7" s="71"/>
      <c r="C7" s="138" t="s">
        <v>72</v>
      </c>
      <c r="D7" s="72"/>
      <c r="E7" s="73"/>
      <c r="F7" s="74"/>
      <c r="G7" s="75"/>
      <c r="H7" s="76"/>
      <c r="I7" s="77"/>
      <c r="J7" s="78"/>
      <c r="K7" s="79"/>
      <c r="L7" s="80"/>
      <c r="M7" s="73"/>
      <c r="N7" s="81"/>
      <c r="O7" s="82"/>
      <c r="P7" s="76"/>
      <c r="Q7" s="77"/>
      <c r="R7" s="78"/>
      <c r="S7" s="83"/>
      <c r="T7" s="80"/>
      <c r="U7" s="84"/>
      <c r="V7" s="81"/>
      <c r="W7" s="85"/>
      <c r="X7" s="86"/>
      <c r="Y7" s="87"/>
      <c r="Z7" s="74"/>
      <c r="AA7" s="88"/>
    </row>
    <row r="8" spans="2:27" ht="16.5">
      <c r="B8" s="89">
        <v>1</v>
      </c>
      <c r="C8" s="90" t="s">
        <v>73</v>
      </c>
      <c r="D8" s="91"/>
      <c r="E8" s="92"/>
      <c r="F8" s="93">
        <f aca="true" t="shared" si="0" ref="F8:F31">D8-E8</f>
        <v>0</v>
      </c>
      <c r="G8" s="94" t="e">
        <f aca="true" t="shared" si="1" ref="G8:G31">F8/D8</f>
        <v>#DIV/0!</v>
      </c>
      <c r="H8" s="95"/>
      <c r="I8" s="96"/>
      <c r="J8" s="93">
        <f aca="true" t="shared" si="2" ref="J8:J31">H8-I8</f>
        <v>0</v>
      </c>
      <c r="K8" s="97" t="e">
        <f aca="true" t="shared" si="3" ref="K8:K31">J8/H8</f>
        <v>#DIV/0!</v>
      </c>
      <c r="L8" s="98"/>
      <c r="M8" s="96"/>
      <c r="N8" s="81">
        <f aca="true" t="shared" si="4" ref="N8:N31">L8-M8</f>
        <v>0</v>
      </c>
      <c r="O8" s="99" t="e">
        <f aca="true" t="shared" si="5" ref="O8:O31">N8/L8</f>
        <v>#DIV/0!</v>
      </c>
      <c r="P8" s="100"/>
      <c r="Q8" s="96"/>
      <c r="R8" s="81">
        <f aca="true" t="shared" si="6" ref="R8:R31">P8-Q8</f>
        <v>0</v>
      </c>
      <c r="S8" s="97" t="e">
        <f aca="true" t="shared" si="7" ref="S8:S31">R8/P8</f>
        <v>#DIV/0!</v>
      </c>
      <c r="T8" s="98">
        <v>0</v>
      </c>
      <c r="U8" s="101">
        <v>0</v>
      </c>
      <c r="V8" s="81">
        <f aca="true" t="shared" si="8" ref="V8:V31">T8-U8</f>
        <v>0</v>
      </c>
      <c r="W8" s="97" t="e">
        <f aca="true" t="shared" si="9" ref="W8:W61">V8/T8</f>
        <v>#DIV/0!</v>
      </c>
      <c r="X8" s="102">
        <f aca="true" t="shared" si="10" ref="X8:X31">D8+H8+L8+P8+T8</f>
        <v>0</v>
      </c>
      <c r="Y8" s="101">
        <v>0</v>
      </c>
      <c r="Z8" s="103">
        <f aca="true" t="shared" si="11" ref="Z8:Z31">X8-Y8</f>
        <v>0</v>
      </c>
      <c r="AA8" s="104" t="e">
        <f aca="true" t="shared" si="12" ref="AA8:AA31">Z8/X8</f>
        <v>#DIV/0!</v>
      </c>
    </row>
    <row r="9" spans="2:27" ht="16.5">
      <c r="B9" s="89">
        <v>2</v>
      </c>
      <c r="C9" s="90" t="s">
        <v>74</v>
      </c>
      <c r="D9" s="91"/>
      <c r="E9" s="105"/>
      <c r="F9" s="93">
        <f t="shared" si="0"/>
        <v>0</v>
      </c>
      <c r="G9" s="94" t="e">
        <f t="shared" si="1"/>
        <v>#DIV/0!</v>
      </c>
      <c r="H9" s="100"/>
      <c r="I9" s="96"/>
      <c r="J9" s="93">
        <f t="shared" si="2"/>
        <v>0</v>
      </c>
      <c r="K9" s="97" t="e">
        <f t="shared" si="3"/>
        <v>#DIV/0!</v>
      </c>
      <c r="L9" s="98"/>
      <c r="M9" s="96"/>
      <c r="N9" s="81">
        <f t="shared" si="4"/>
        <v>0</v>
      </c>
      <c r="O9" s="99" t="e">
        <f t="shared" si="5"/>
        <v>#DIV/0!</v>
      </c>
      <c r="P9" s="100"/>
      <c r="Q9" s="96"/>
      <c r="R9" s="81">
        <f t="shared" si="6"/>
        <v>0</v>
      </c>
      <c r="S9" s="97" t="e">
        <f t="shared" si="7"/>
        <v>#DIV/0!</v>
      </c>
      <c r="T9" s="98">
        <v>0</v>
      </c>
      <c r="U9" s="101">
        <v>0</v>
      </c>
      <c r="V9" s="81">
        <f t="shared" si="8"/>
        <v>0</v>
      </c>
      <c r="W9" s="97" t="e">
        <f t="shared" si="9"/>
        <v>#DIV/0!</v>
      </c>
      <c r="X9" s="102">
        <f t="shared" si="10"/>
        <v>0</v>
      </c>
      <c r="Y9" s="101">
        <v>0</v>
      </c>
      <c r="Z9" s="103">
        <f t="shared" si="11"/>
        <v>0</v>
      </c>
      <c r="AA9" s="104" t="e">
        <f t="shared" si="12"/>
        <v>#DIV/0!</v>
      </c>
    </row>
    <row r="10" spans="2:27" ht="16.5">
      <c r="B10" s="89">
        <v>3</v>
      </c>
      <c r="C10" s="90" t="s">
        <v>75</v>
      </c>
      <c r="D10" s="91"/>
      <c r="E10" s="105"/>
      <c r="F10" s="93">
        <f t="shared" si="0"/>
        <v>0</v>
      </c>
      <c r="G10" s="94" t="e">
        <f t="shared" si="1"/>
        <v>#DIV/0!</v>
      </c>
      <c r="H10" s="100"/>
      <c r="I10" s="96"/>
      <c r="J10" s="93">
        <f t="shared" si="2"/>
        <v>0</v>
      </c>
      <c r="K10" s="97" t="e">
        <f t="shared" si="3"/>
        <v>#DIV/0!</v>
      </c>
      <c r="L10" s="98"/>
      <c r="M10" s="96"/>
      <c r="N10" s="81">
        <f t="shared" si="4"/>
        <v>0</v>
      </c>
      <c r="O10" s="99" t="e">
        <f t="shared" si="5"/>
        <v>#DIV/0!</v>
      </c>
      <c r="P10" s="100"/>
      <c r="Q10" s="96"/>
      <c r="R10" s="81">
        <f t="shared" si="6"/>
        <v>0</v>
      </c>
      <c r="S10" s="97" t="e">
        <f t="shared" si="7"/>
        <v>#DIV/0!</v>
      </c>
      <c r="T10" s="98">
        <v>0</v>
      </c>
      <c r="U10" s="101">
        <v>0</v>
      </c>
      <c r="V10" s="81">
        <f t="shared" si="8"/>
        <v>0</v>
      </c>
      <c r="W10" s="97" t="e">
        <f t="shared" si="9"/>
        <v>#DIV/0!</v>
      </c>
      <c r="X10" s="102">
        <f t="shared" si="10"/>
        <v>0</v>
      </c>
      <c r="Y10" s="101">
        <v>0</v>
      </c>
      <c r="Z10" s="103">
        <f t="shared" si="11"/>
        <v>0</v>
      </c>
      <c r="AA10" s="104" t="e">
        <f t="shared" si="12"/>
        <v>#DIV/0!</v>
      </c>
    </row>
    <row r="11" spans="2:27" ht="16.5">
      <c r="B11" s="89">
        <v>4</v>
      </c>
      <c r="C11" s="90" t="s">
        <v>76</v>
      </c>
      <c r="D11" s="91"/>
      <c r="E11" s="105"/>
      <c r="F11" s="93">
        <f t="shared" si="0"/>
        <v>0</v>
      </c>
      <c r="G11" s="94" t="e">
        <f t="shared" si="1"/>
        <v>#DIV/0!</v>
      </c>
      <c r="H11" s="100"/>
      <c r="I11" s="96"/>
      <c r="J11" s="93">
        <f t="shared" si="2"/>
        <v>0</v>
      </c>
      <c r="K11" s="97" t="e">
        <f t="shared" si="3"/>
        <v>#DIV/0!</v>
      </c>
      <c r="L11" s="98"/>
      <c r="M11" s="96"/>
      <c r="N11" s="81">
        <f t="shared" si="4"/>
        <v>0</v>
      </c>
      <c r="O11" s="99" t="e">
        <f t="shared" si="5"/>
        <v>#DIV/0!</v>
      </c>
      <c r="P11" s="100"/>
      <c r="Q11" s="96"/>
      <c r="R11" s="81">
        <f t="shared" si="6"/>
        <v>0</v>
      </c>
      <c r="S11" s="97" t="e">
        <f t="shared" si="7"/>
        <v>#DIV/0!</v>
      </c>
      <c r="T11" s="98">
        <v>0</v>
      </c>
      <c r="U11" s="101">
        <v>0</v>
      </c>
      <c r="V11" s="81">
        <f t="shared" si="8"/>
        <v>0</v>
      </c>
      <c r="W11" s="97" t="e">
        <f t="shared" si="9"/>
        <v>#DIV/0!</v>
      </c>
      <c r="X11" s="102">
        <f t="shared" si="10"/>
        <v>0</v>
      </c>
      <c r="Y11" s="101">
        <v>0</v>
      </c>
      <c r="Z11" s="103">
        <f t="shared" si="11"/>
        <v>0</v>
      </c>
      <c r="AA11" s="104" t="e">
        <f t="shared" si="12"/>
        <v>#DIV/0!</v>
      </c>
    </row>
    <row r="12" spans="2:27" ht="16.5">
      <c r="B12" s="89">
        <v>5</v>
      </c>
      <c r="C12" s="90" t="s">
        <v>77</v>
      </c>
      <c r="D12" s="91"/>
      <c r="E12" s="105"/>
      <c r="F12" s="93">
        <f t="shared" si="0"/>
        <v>0</v>
      </c>
      <c r="G12" s="94" t="e">
        <f t="shared" si="1"/>
        <v>#DIV/0!</v>
      </c>
      <c r="H12" s="100"/>
      <c r="I12" s="96"/>
      <c r="J12" s="93">
        <f t="shared" si="2"/>
        <v>0</v>
      </c>
      <c r="K12" s="97" t="e">
        <f t="shared" si="3"/>
        <v>#DIV/0!</v>
      </c>
      <c r="L12" s="98"/>
      <c r="M12" s="96"/>
      <c r="N12" s="81">
        <f t="shared" si="4"/>
        <v>0</v>
      </c>
      <c r="O12" s="99" t="e">
        <f t="shared" si="5"/>
        <v>#DIV/0!</v>
      </c>
      <c r="P12" s="100"/>
      <c r="Q12" s="96"/>
      <c r="R12" s="81">
        <f t="shared" si="6"/>
        <v>0</v>
      </c>
      <c r="S12" s="97" t="e">
        <f t="shared" si="7"/>
        <v>#DIV/0!</v>
      </c>
      <c r="T12" s="98">
        <v>0</v>
      </c>
      <c r="U12" s="101">
        <v>0</v>
      </c>
      <c r="V12" s="81">
        <f t="shared" si="8"/>
        <v>0</v>
      </c>
      <c r="W12" s="97" t="e">
        <f t="shared" si="9"/>
        <v>#DIV/0!</v>
      </c>
      <c r="X12" s="102">
        <f t="shared" si="10"/>
        <v>0</v>
      </c>
      <c r="Y12" s="101">
        <v>0</v>
      </c>
      <c r="Z12" s="103">
        <f t="shared" si="11"/>
        <v>0</v>
      </c>
      <c r="AA12" s="104" t="e">
        <f t="shared" si="12"/>
        <v>#DIV/0!</v>
      </c>
    </row>
    <row r="13" spans="2:27" ht="16.5">
      <c r="B13" s="89">
        <v>6</v>
      </c>
      <c r="C13" s="90" t="s">
        <v>78</v>
      </c>
      <c r="D13" s="91"/>
      <c r="E13" s="105"/>
      <c r="F13" s="93">
        <f t="shared" si="0"/>
        <v>0</v>
      </c>
      <c r="G13" s="94" t="e">
        <f t="shared" si="1"/>
        <v>#DIV/0!</v>
      </c>
      <c r="H13" s="100"/>
      <c r="I13" s="96"/>
      <c r="J13" s="93">
        <f t="shared" si="2"/>
        <v>0</v>
      </c>
      <c r="K13" s="97" t="e">
        <f t="shared" si="3"/>
        <v>#DIV/0!</v>
      </c>
      <c r="L13" s="98"/>
      <c r="M13" s="96"/>
      <c r="N13" s="81">
        <f t="shared" si="4"/>
        <v>0</v>
      </c>
      <c r="O13" s="99" t="e">
        <f t="shared" si="5"/>
        <v>#DIV/0!</v>
      </c>
      <c r="P13" s="100"/>
      <c r="Q13" s="96"/>
      <c r="R13" s="81">
        <f t="shared" si="6"/>
        <v>0</v>
      </c>
      <c r="S13" s="97" t="e">
        <f t="shared" si="7"/>
        <v>#DIV/0!</v>
      </c>
      <c r="T13" s="98">
        <v>0</v>
      </c>
      <c r="U13" s="101">
        <v>0</v>
      </c>
      <c r="V13" s="81">
        <f t="shared" si="8"/>
        <v>0</v>
      </c>
      <c r="W13" s="97" t="e">
        <f t="shared" si="9"/>
        <v>#DIV/0!</v>
      </c>
      <c r="X13" s="102">
        <f t="shared" si="10"/>
        <v>0</v>
      </c>
      <c r="Y13" s="101">
        <v>0</v>
      </c>
      <c r="Z13" s="103">
        <f t="shared" si="11"/>
        <v>0</v>
      </c>
      <c r="AA13" s="104" t="e">
        <f t="shared" si="12"/>
        <v>#DIV/0!</v>
      </c>
    </row>
    <row r="14" spans="2:27" ht="16.5">
      <c r="B14" s="89">
        <v>7</v>
      </c>
      <c r="C14" s="90" t="s">
        <v>79</v>
      </c>
      <c r="D14" s="91"/>
      <c r="E14" s="105"/>
      <c r="F14" s="93">
        <f t="shared" si="0"/>
        <v>0</v>
      </c>
      <c r="G14" s="94" t="e">
        <f t="shared" si="1"/>
        <v>#DIV/0!</v>
      </c>
      <c r="H14" s="100"/>
      <c r="I14" s="96"/>
      <c r="J14" s="93">
        <f t="shared" si="2"/>
        <v>0</v>
      </c>
      <c r="K14" s="97" t="e">
        <f t="shared" si="3"/>
        <v>#DIV/0!</v>
      </c>
      <c r="L14" s="98"/>
      <c r="M14" s="96"/>
      <c r="N14" s="81">
        <f t="shared" si="4"/>
        <v>0</v>
      </c>
      <c r="O14" s="99" t="e">
        <f t="shared" si="5"/>
        <v>#DIV/0!</v>
      </c>
      <c r="P14" s="100"/>
      <c r="Q14" s="96"/>
      <c r="R14" s="81">
        <f t="shared" si="6"/>
        <v>0</v>
      </c>
      <c r="S14" s="97" t="e">
        <f t="shared" si="7"/>
        <v>#DIV/0!</v>
      </c>
      <c r="T14" s="98">
        <v>0</v>
      </c>
      <c r="U14" s="101">
        <v>0</v>
      </c>
      <c r="V14" s="81">
        <f t="shared" si="8"/>
        <v>0</v>
      </c>
      <c r="W14" s="97" t="e">
        <f t="shared" si="9"/>
        <v>#DIV/0!</v>
      </c>
      <c r="X14" s="102">
        <f t="shared" si="10"/>
        <v>0</v>
      </c>
      <c r="Y14" s="101">
        <v>0</v>
      </c>
      <c r="Z14" s="103">
        <f t="shared" si="11"/>
        <v>0</v>
      </c>
      <c r="AA14" s="104" t="e">
        <f t="shared" si="12"/>
        <v>#DIV/0!</v>
      </c>
    </row>
    <row r="15" spans="2:27" ht="16.5">
      <c r="B15" s="89">
        <v>8</v>
      </c>
      <c r="C15" s="90" t="s">
        <v>80</v>
      </c>
      <c r="D15" s="91"/>
      <c r="E15" s="105"/>
      <c r="F15" s="93">
        <f t="shared" si="0"/>
        <v>0</v>
      </c>
      <c r="G15" s="94" t="e">
        <f t="shared" si="1"/>
        <v>#DIV/0!</v>
      </c>
      <c r="H15" s="100"/>
      <c r="I15" s="96"/>
      <c r="J15" s="93">
        <f t="shared" si="2"/>
        <v>0</v>
      </c>
      <c r="K15" s="97" t="e">
        <f t="shared" si="3"/>
        <v>#DIV/0!</v>
      </c>
      <c r="L15" s="98"/>
      <c r="M15" s="96"/>
      <c r="N15" s="81">
        <f t="shared" si="4"/>
        <v>0</v>
      </c>
      <c r="O15" s="99" t="e">
        <f t="shared" si="5"/>
        <v>#DIV/0!</v>
      </c>
      <c r="P15" s="100"/>
      <c r="Q15" s="96"/>
      <c r="R15" s="81">
        <f t="shared" si="6"/>
        <v>0</v>
      </c>
      <c r="S15" s="97" t="e">
        <f t="shared" si="7"/>
        <v>#DIV/0!</v>
      </c>
      <c r="T15" s="98">
        <v>0</v>
      </c>
      <c r="U15" s="101">
        <v>0</v>
      </c>
      <c r="V15" s="81">
        <f t="shared" si="8"/>
        <v>0</v>
      </c>
      <c r="W15" s="97" t="e">
        <f t="shared" si="9"/>
        <v>#DIV/0!</v>
      </c>
      <c r="X15" s="102">
        <f t="shared" si="10"/>
        <v>0</v>
      </c>
      <c r="Y15" s="101">
        <v>0</v>
      </c>
      <c r="Z15" s="103">
        <f t="shared" si="11"/>
        <v>0</v>
      </c>
      <c r="AA15" s="104" t="e">
        <f t="shared" si="12"/>
        <v>#DIV/0!</v>
      </c>
    </row>
    <row r="16" spans="2:27" ht="16.5">
      <c r="B16" s="89">
        <v>9</v>
      </c>
      <c r="C16" s="90" t="s">
        <v>81</v>
      </c>
      <c r="D16" s="91"/>
      <c r="E16" s="105"/>
      <c r="F16" s="93">
        <f t="shared" si="0"/>
        <v>0</v>
      </c>
      <c r="G16" s="94" t="e">
        <f t="shared" si="1"/>
        <v>#DIV/0!</v>
      </c>
      <c r="H16" s="100"/>
      <c r="I16" s="96"/>
      <c r="J16" s="93">
        <f t="shared" si="2"/>
        <v>0</v>
      </c>
      <c r="K16" s="97">
        <v>0</v>
      </c>
      <c r="L16" s="98"/>
      <c r="M16" s="96"/>
      <c r="N16" s="81">
        <f t="shared" si="4"/>
        <v>0</v>
      </c>
      <c r="O16" s="99" t="e">
        <f t="shared" si="5"/>
        <v>#DIV/0!</v>
      </c>
      <c r="P16" s="100"/>
      <c r="Q16" s="96"/>
      <c r="R16" s="81">
        <f t="shared" si="6"/>
        <v>0</v>
      </c>
      <c r="S16" s="97" t="e">
        <f t="shared" si="7"/>
        <v>#DIV/0!</v>
      </c>
      <c r="T16" s="98">
        <v>0</v>
      </c>
      <c r="U16" s="101">
        <v>0</v>
      </c>
      <c r="V16" s="81">
        <f t="shared" si="8"/>
        <v>0</v>
      </c>
      <c r="W16" s="97" t="e">
        <f t="shared" si="9"/>
        <v>#DIV/0!</v>
      </c>
      <c r="X16" s="102">
        <f t="shared" si="10"/>
        <v>0</v>
      </c>
      <c r="Y16" s="101">
        <v>0</v>
      </c>
      <c r="Z16" s="103">
        <f t="shared" si="11"/>
        <v>0</v>
      </c>
      <c r="AA16" s="104" t="e">
        <f t="shared" si="12"/>
        <v>#DIV/0!</v>
      </c>
    </row>
    <row r="17" spans="2:27" ht="16.5">
      <c r="B17" s="89">
        <v>10</v>
      </c>
      <c r="C17" s="90" t="s">
        <v>82</v>
      </c>
      <c r="D17" s="91"/>
      <c r="E17" s="105"/>
      <c r="F17" s="93">
        <f t="shared" si="0"/>
        <v>0</v>
      </c>
      <c r="G17" s="94" t="e">
        <f t="shared" si="1"/>
        <v>#DIV/0!</v>
      </c>
      <c r="H17" s="100"/>
      <c r="I17" s="96"/>
      <c r="J17" s="93">
        <f t="shared" si="2"/>
        <v>0</v>
      </c>
      <c r="K17" s="97" t="e">
        <f t="shared" si="3"/>
        <v>#DIV/0!</v>
      </c>
      <c r="L17" s="98"/>
      <c r="M17" s="96"/>
      <c r="N17" s="81">
        <f t="shared" si="4"/>
        <v>0</v>
      </c>
      <c r="O17" s="99" t="e">
        <f t="shared" si="5"/>
        <v>#DIV/0!</v>
      </c>
      <c r="P17" s="100"/>
      <c r="Q17" s="96"/>
      <c r="R17" s="81">
        <f t="shared" si="6"/>
        <v>0</v>
      </c>
      <c r="S17" s="97" t="e">
        <f t="shared" si="7"/>
        <v>#DIV/0!</v>
      </c>
      <c r="T17" s="98">
        <v>0</v>
      </c>
      <c r="U17" s="101">
        <v>0</v>
      </c>
      <c r="V17" s="81">
        <f t="shared" si="8"/>
        <v>0</v>
      </c>
      <c r="W17" s="97" t="e">
        <f t="shared" si="9"/>
        <v>#DIV/0!</v>
      </c>
      <c r="X17" s="102">
        <f t="shared" si="10"/>
        <v>0</v>
      </c>
      <c r="Y17" s="101">
        <v>0</v>
      </c>
      <c r="Z17" s="103">
        <f t="shared" si="11"/>
        <v>0</v>
      </c>
      <c r="AA17" s="104" t="e">
        <f t="shared" si="12"/>
        <v>#DIV/0!</v>
      </c>
    </row>
    <row r="18" spans="2:27" ht="16.5">
      <c r="B18" s="89">
        <v>11</v>
      </c>
      <c r="C18" s="90" t="s">
        <v>83</v>
      </c>
      <c r="D18" s="91"/>
      <c r="E18" s="105"/>
      <c r="F18" s="93">
        <f t="shared" si="0"/>
        <v>0</v>
      </c>
      <c r="G18" s="94" t="e">
        <f t="shared" si="1"/>
        <v>#DIV/0!</v>
      </c>
      <c r="H18" s="100"/>
      <c r="I18" s="96"/>
      <c r="J18" s="93">
        <f t="shared" si="2"/>
        <v>0</v>
      </c>
      <c r="K18" s="97" t="e">
        <f t="shared" si="3"/>
        <v>#DIV/0!</v>
      </c>
      <c r="L18" s="98"/>
      <c r="M18" s="96"/>
      <c r="N18" s="81">
        <f t="shared" si="4"/>
        <v>0</v>
      </c>
      <c r="O18" s="99" t="e">
        <f t="shared" si="5"/>
        <v>#DIV/0!</v>
      </c>
      <c r="P18" s="100"/>
      <c r="Q18" s="96"/>
      <c r="R18" s="81">
        <f t="shared" si="6"/>
        <v>0</v>
      </c>
      <c r="S18" s="97">
        <v>0</v>
      </c>
      <c r="T18" s="98">
        <v>0</v>
      </c>
      <c r="U18" s="101">
        <v>0</v>
      </c>
      <c r="V18" s="81">
        <f t="shared" si="8"/>
        <v>0</v>
      </c>
      <c r="W18" s="97" t="e">
        <f t="shared" si="9"/>
        <v>#DIV/0!</v>
      </c>
      <c r="X18" s="102">
        <f t="shared" si="10"/>
        <v>0</v>
      </c>
      <c r="Y18" s="101">
        <v>0</v>
      </c>
      <c r="Z18" s="103">
        <f t="shared" si="11"/>
        <v>0</v>
      </c>
      <c r="AA18" s="104" t="e">
        <f t="shared" si="12"/>
        <v>#DIV/0!</v>
      </c>
    </row>
    <row r="19" spans="2:27" ht="16.5">
      <c r="B19" s="89">
        <v>12</v>
      </c>
      <c r="C19" s="90" t="s">
        <v>84</v>
      </c>
      <c r="D19" s="91"/>
      <c r="E19" s="105"/>
      <c r="F19" s="93">
        <f t="shared" si="0"/>
        <v>0</v>
      </c>
      <c r="G19" s="94" t="e">
        <f t="shared" si="1"/>
        <v>#DIV/0!</v>
      </c>
      <c r="H19" s="100"/>
      <c r="I19" s="96"/>
      <c r="J19" s="93">
        <f t="shared" si="2"/>
        <v>0</v>
      </c>
      <c r="K19" s="97">
        <v>0</v>
      </c>
      <c r="L19" s="98"/>
      <c r="M19" s="96"/>
      <c r="N19" s="81">
        <f t="shared" si="4"/>
        <v>0</v>
      </c>
      <c r="O19" s="99" t="e">
        <f t="shared" si="5"/>
        <v>#DIV/0!</v>
      </c>
      <c r="P19" s="100"/>
      <c r="Q19" s="96"/>
      <c r="R19" s="81">
        <f t="shared" si="6"/>
        <v>0</v>
      </c>
      <c r="S19" s="97" t="e">
        <f t="shared" si="7"/>
        <v>#DIV/0!</v>
      </c>
      <c r="T19" s="98">
        <v>0</v>
      </c>
      <c r="U19" s="101">
        <v>0</v>
      </c>
      <c r="V19" s="81">
        <f t="shared" si="8"/>
        <v>0</v>
      </c>
      <c r="W19" s="97" t="e">
        <f t="shared" si="9"/>
        <v>#DIV/0!</v>
      </c>
      <c r="X19" s="102">
        <f t="shared" si="10"/>
        <v>0</v>
      </c>
      <c r="Y19" s="101">
        <v>0</v>
      </c>
      <c r="Z19" s="103">
        <f t="shared" si="11"/>
        <v>0</v>
      </c>
      <c r="AA19" s="104" t="e">
        <f t="shared" si="12"/>
        <v>#DIV/0!</v>
      </c>
    </row>
    <row r="20" spans="2:27" ht="16.5">
      <c r="B20" s="89">
        <v>13</v>
      </c>
      <c r="C20" s="90" t="s">
        <v>85</v>
      </c>
      <c r="D20" s="91"/>
      <c r="E20" s="105"/>
      <c r="F20" s="93">
        <f t="shared" si="0"/>
        <v>0</v>
      </c>
      <c r="G20" s="94" t="e">
        <f t="shared" si="1"/>
        <v>#DIV/0!</v>
      </c>
      <c r="H20" s="100"/>
      <c r="I20" s="96"/>
      <c r="J20" s="93">
        <f t="shared" si="2"/>
        <v>0</v>
      </c>
      <c r="K20" s="97" t="e">
        <f t="shared" si="3"/>
        <v>#DIV/0!</v>
      </c>
      <c r="L20" s="98"/>
      <c r="M20" s="96"/>
      <c r="N20" s="81">
        <f t="shared" si="4"/>
        <v>0</v>
      </c>
      <c r="O20" s="99" t="e">
        <f t="shared" si="5"/>
        <v>#DIV/0!</v>
      </c>
      <c r="P20" s="100"/>
      <c r="Q20" s="96"/>
      <c r="R20" s="81">
        <f t="shared" si="6"/>
        <v>0</v>
      </c>
      <c r="S20" s="97" t="e">
        <f t="shared" si="7"/>
        <v>#DIV/0!</v>
      </c>
      <c r="T20" s="98">
        <v>0</v>
      </c>
      <c r="U20" s="101">
        <v>0</v>
      </c>
      <c r="V20" s="81">
        <f t="shared" si="8"/>
        <v>0</v>
      </c>
      <c r="W20" s="97" t="e">
        <f t="shared" si="9"/>
        <v>#DIV/0!</v>
      </c>
      <c r="X20" s="102">
        <f t="shared" si="10"/>
        <v>0</v>
      </c>
      <c r="Y20" s="101">
        <v>0</v>
      </c>
      <c r="Z20" s="103">
        <f t="shared" si="11"/>
        <v>0</v>
      </c>
      <c r="AA20" s="104" t="e">
        <f t="shared" si="12"/>
        <v>#DIV/0!</v>
      </c>
    </row>
    <row r="21" spans="2:27" ht="16.5">
      <c r="B21" s="89">
        <v>14</v>
      </c>
      <c r="C21" s="90" t="s">
        <v>86</v>
      </c>
      <c r="D21" s="91"/>
      <c r="E21" s="105"/>
      <c r="F21" s="93">
        <f t="shared" si="0"/>
        <v>0</v>
      </c>
      <c r="G21" s="94" t="e">
        <f t="shared" si="1"/>
        <v>#DIV/0!</v>
      </c>
      <c r="H21" s="100"/>
      <c r="I21" s="96"/>
      <c r="J21" s="93">
        <f t="shared" si="2"/>
        <v>0</v>
      </c>
      <c r="K21" s="97" t="e">
        <f t="shared" si="3"/>
        <v>#DIV/0!</v>
      </c>
      <c r="L21" s="98"/>
      <c r="M21" s="96"/>
      <c r="N21" s="81">
        <f t="shared" si="4"/>
        <v>0</v>
      </c>
      <c r="O21" s="99" t="e">
        <f t="shared" si="5"/>
        <v>#DIV/0!</v>
      </c>
      <c r="P21" s="100"/>
      <c r="Q21" s="96"/>
      <c r="R21" s="81">
        <f t="shared" si="6"/>
        <v>0</v>
      </c>
      <c r="S21" s="97" t="e">
        <f t="shared" si="7"/>
        <v>#DIV/0!</v>
      </c>
      <c r="T21" s="98">
        <v>0</v>
      </c>
      <c r="U21" s="101">
        <v>0</v>
      </c>
      <c r="V21" s="81">
        <f t="shared" si="8"/>
        <v>0</v>
      </c>
      <c r="W21" s="97" t="e">
        <f t="shared" si="9"/>
        <v>#DIV/0!</v>
      </c>
      <c r="X21" s="102">
        <f t="shared" si="10"/>
        <v>0</v>
      </c>
      <c r="Y21" s="101">
        <v>0</v>
      </c>
      <c r="Z21" s="103">
        <f t="shared" si="11"/>
        <v>0</v>
      </c>
      <c r="AA21" s="104" t="e">
        <f t="shared" si="12"/>
        <v>#DIV/0!</v>
      </c>
    </row>
    <row r="22" spans="2:27" ht="16.5">
      <c r="B22" s="89">
        <v>15</v>
      </c>
      <c r="C22" s="90" t="s">
        <v>87</v>
      </c>
      <c r="D22" s="91"/>
      <c r="E22" s="105"/>
      <c r="F22" s="93">
        <f t="shared" si="0"/>
        <v>0</v>
      </c>
      <c r="G22" s="94" t="e">
        <f t="shared" si="1"/>
        <v>#DIV/0!</v>
      </c>
      <c r="H22" s="100"/>
      <c r="I22" s="96"/>
      <c r="J22" s="93">
        <f t="shared" si="2"/>
        <v>0</v>
      </c>
      <c r="K22" s="97" t="e">
        <f t="shared" si="3"/>
        <v>#DIV/0!</v>
      </c>
      <c r="L22" s="98"/>
      <c r="M22" s="96"/>
      <c r="N22" s="81">
        <f t="shared" si="4"/>
        <v>0</v>
      </c>
      <c r="O22" s="99" t="e">
        <f t="shared" si="5"/>
        <v>#DIV/0!</v>
      </c>
      <c r="P22" s="100"/>
      <c r="Q22" s="96"/>
      <c r="R22" s="81">
        <f t="shared" si="6"/>
        <v>0</v>
      </c>
      <c r="S22" s="97" t="e">
        <f t="shared" si="7"/>
        <v>#DIV/0!</v>
      </c>
      <c r="T22" s="98">
        <v>0</v>
      </c>
      <c r="U22" s="101">
        <v>0</v>
      </c>
      <c r="V22" s="81">
        <f t="shared" si="8"/>
        <v>0</v>
      </c>
      <c r="W22" s="97" t="e">
        <f t="shared" si="9"/>
        <v>#DIV/0!</v>
      </c>
      <c r="X22" s="102">
        <f t="shared" si="10"/>
        <v>0</v>
      </c>
      <c r="Y22" s="101">
        <v>0</v>
      </c>
      <c r="Z22" s="103">
        <f t="shared" si="11"/>
        <v>0</v>
      </c>
      <c r="AA22" s="104" t="e">
        <f t="shared" si="12"/>
        <v>#DIV/0!</v>
      </c>
    </row>
    <row r="23" spans="2:27" ht="16.5">
      <c r="B23" s="89">
        <v>16</v>
      </c>
      <c r="C23" s="90" t="s">
        <v>88</v>
      </c>
      <c r="D23" s="91"/>
      <c r="E23" s="105"/>
      <c r="F23" s="93">
        <f t="shared" si="0"/>
        <v>0</v>
      </c>
      <c r="G23" s="94" t="e">
        <f t="shared" si="1"/>
        <v>#DIV/0!</v>
      </c>
      <c r="H23" s="100"/>
      <c r="I23" s="96"/>
      <c r="J23" s="93">
        <f t="shared" si="2"/>
        <v>0</v>
      </c>
      <c r="K23" s="97" t="e">
        <f t="shared" si="3"/>
        <v>#DIV/0!</v>
      </c>
      <c r="L23" s="98"/>
      <c r="M23" s="96"/>
      <c r="N23" s="81">
        <f t="shared" si="4"/>
        <v>0</v>
      </c>
      <c r="O23" s="99" t="e">
        <f t="shared" si="5"/>
        <v>#DIV/0!</v>
      </c>
      <c r="P23" s="100"/>
      <c r="Q23" s="96"/>
      <c r="R23" s="81">
        <f t="shared" si="6"/>
        <v>0</v>
      </c>
      <c r="S23" s="97" t="e">
        <f t="shared" si="7"/>
        <v>#DIV/0!</v>
      </c>
      <c r="T23" s="98">
        <v>0</v>
      </c>
      <c r="U23" s="101">
        <v>0</v>
      </c>
      <c r="V23" s="81">
        <f t="shared" si="8"/>
        <v>0</v>
      </c>
      <c r="W23" s="97" t="e">
        <f t="shared" si="9"/>
        <v>#DIV/0!</v>
      </c>
      <c r="X23" s="102">
        <f t="shared" si="10"/>
        <v>0</v>
      </c>
      <c r="Y23" s="101">
        <v>0</v>
      </c>
      <c r="Z23" s="103">
        <f t="shared" si="11"/>
        <v>0</v>
      </c>
      <c r="AA23" s="104" t="e">
        <f t="shared" si="12"/>
        <v>#DIV/0!</v>
      </c>
    </row>
    <row r="24" spans="2:27" ht="16.5">
      <c r="B24" s="89">
        <v>17</v>
      </c>
      <c r="C24" s="90" t="s">
        <v>89</v>
      </c>
      <c r="D24" s="91"/>
      <c r="E24" s="105"/>
      <c r="F24" s="93">
        <f t="shared" si="0"/>
        <v>0</v>
      </c>
      <c r="G24" s="94" t="e">
        <f t="shared" si="1"/>
        <v>#DIV/0!</v>
      </c>
      <c r="H24" s="100"/>
      <c r="I24" s="96"/>
      <c r="J24" s="93">
        <f t="shared" si="2"/>
        <v>0</v>
      </c>
      <c r="K24" s="97" t="e">
        <f t="shared" si="3"/>
        <v>#DIV/0!</v>
      </c>
      <c r="L24" s="98"/>
      <c r="M24" s="96"/>
      <c r="N24" s="81">
        <f t="shared" si="4"/>
        <v>0</v>
      </c>
      <c r="O24" s="99" t="e">
        <f t="shared" si="5"/>
        <v>#DIV/0!</v>
      </c>
      <c r="P24" s="100"/>
      <c r="Q24" s="96"/>
      <c r="R24" s="81">
        <f t="shared" si="6"/>
        <v>0</v>
      </c>
      <c r="S24" s="97">
        <v>0</v>
      </c>
      <c r="T24" s="98">
        <v>0</v>
      </c>
      <c r="U24" s="101">
        <v>0</v>
      </c>
      <c r="V24" s="81">
        <f t="shared" si="8"/>
        <v>0</v>
      </c>
      <c r="W24" s="97" t="e">
        <f t="shared" si="9"/>
        <v>#DIV/0!</v>
      </c>
      <c r="X24" s="102">
        <f t="shared" si="10"/>
        <v>0</v>
      </c>
      <c r="Y24" s="101">
        <v>0</v>
      </c>
      <c r="Z24" s="103">
        <f t="shared" si="11"/>
        <v>0</v>
      </c>
      <c r="AA24" s="104" t="e">
        <f t="shared" si="12"/>
        <v>#DIV/0!</v>
      </c>
    </row>
    <row r="25" spans="2:27" ht="16.5">
      <c r="B25" s="89">
        <v>18</v>
      </c>
      <c r="C25" s="90" t="s">
        <v>90</v>
      </c>
      <c r="D25" s="91"/>
      <c r="E25" s="105"/>
      <c r="F25" s="93">
        <f t="shared" si="0"/>
        <v>0</v>
      </c>
      <c r="G25" s="94" t="e">
        <f t="shared" si="1"/>
        <v>#DIV/0!</v>
      </c>
      <c r="H25" s="100"/>
      <c r="I25" s="96"/>
      <c r="J25" s="93">
        <f t="shared" si="2"/>
        <v>0</v>
      </c>
      <c r="K25" s="97" t="e">
        <f t="shared" si="3"/>
        <v>#DIV/0!</v>
      </c>
      <c r="L25" s="98"/>
      <c r="M25" s="96"/>
      <c r="N25" s="81">
        <f t="shared" si="4"/>
        <v>0</v>
      </c>
      <c r="O25" s="99" t="e">
        <f t="shared" si="5"/>
        <v>#DIV/0!</v>
      </c>
      <c r="P25" s="100"/>
      <c r="Q25" s="96"/>
      <c r="R25" s="81">
        <f t="shared" si="6"/>
        <v>0</v>
      </c>
      <c r="S25" s="97" t="e">
        <f t="shared" si="7"/>
        <v>#DIV/0!</v>
      </c>
      <c r="T25" s="98">
        <v>0</v>
      </c>
      <c r="U25" s="101">
        <v>0</v>
      </c>
      <c r="V25" s="81">
        <f t="shared" si="8"/>
        <v>0</v>
      </c>
      <c r="W25" s="97" t="e">
        <f t="shared" si="9"/>
        <v>#DIV/0!</v>
      </c>
      <c r="X25" s="102">
        <f t="shared" si="10"/>
        <v>0</v>
      </c>
      <c r="Y25" s="101">
        <v>0</v>
      </c>
      <c r="Z25" s="103">
        <f t="shared" si="11"/>
        <v>0</v>
      </c>
      <c r="AA25" s="104" t="e">
        <f t="shared" si="12"/>
        <v>#DIV/0!</v>
      </c>
    </row>
    <row r="26" spans="2:27" ht="16.5">
      <c r="B26" s="89">
        <v>19</v>
      </c>
      <c r="C26" s="90" t="s">
        <v>91</v>
      </c>
      <c r="D26" s="91"/>
      <c r="E26" s="105"/>
      <c r="F26" s="93">
        <f t="shared" si="0"/>
        <v>0</v>
      </c>
      <c r="G26" s="94" t="e">
        <f t="shared" si="1"/>
        <v>#DIV/0!</v>
      </c>
      <c r="H26" s="100"/>
      <c r="I26" s="96"/>
      <c r="J26" s="93">
        <f t="shared" si="2"/>
        <v>0</v>
      </c>
      <c r="K26" s="97" t="e">
        <f t="shared" si="3"/>
        <v>#DIV/0!</v>
      </c>
      <c r="L26" s="98"/>
      <c r="M26" s="96"/>
      <c r="N26" s="81">
        <f t="shared" si="4"/>
        <v>0</v>
      </c>
      <c r="O26" s="99" t="e">
        <f t="shared" si="5"/>
        <v>#DIV/0!</v>
      </c>
      <c r="P26" s="100"/>
      <c r="Q26" s="96"/>
      <c r="R26" s="81">
        <f t="shared" si="6"/>
        <v>0</v>
      </c>
      <c r="S26" s="97" t="e">
        <f t="shared" si="7"/>
        <v>#DIV/0!</v>
      </c>
      <c r="T26" s="98">
        <v>0</v>
      </c>
      <c r="U26" s="101">
        <v>0</v>
      </c>
      <c r="V26" s="81">
        <f t="shared" si="8"/>
        <v>0</v>
      </c>
      <c r="W26" s="97" t="e">
        <f t="shared" si="9"/>
        <v>#DIV/0!</v>
      </c>
      <c r="X26" s="102">
        <f t="shared" si="10"/>
        <v>0</v>
      </c>
      <c r="Y26" s="101">
        <v>0</v>
      </c>
      <c r="Z26" s="103">
        <f t="shared" si="11"/>
        <v>0</v>
      </c>
      <c r="AA26" s="104" t="e">
        <f t="shared" si="12"/>
        <v>#DIV/0!</v>
      </c>
    </row>
    <row r="27" spans="2:27" ht="16.5">
      <c r="B27" s="89">
        <v>20</v>
      </c>
      <c r="C27" s="90" t="s">
        <v>92</v>
      </c>
      <c r="D27" s="91"/>
      <c r="E27" s="105"/>
      <c r="F27" s="93">
        <f t="shared" si="0"/>
        <v>0</v>
      </c>
      <c r="G27" s="94" t="e">
        <f t="shared" si="1"/>
        <v>#DIV/0!</v>
      </c>
      <c r="H27" s="100"/>
      <c r="I27" s="96"/>
      <c r="J27" s="93">
        <f t="shared" si="2"/>
        <v>0</v>
      </c>
      <c r="K27" s="97" t="e">
        <f t="shared" si="3"/>
        <v>#DIV/0!</v>
      </c>
      <c r="L27" s="98"/>
      <c r="M27" s="96"/>
      <c r="N27" s="81">
        <f t="shared" si="4"/>
        <v>0</v>
      </c>
      <c r="O27" s="99" t="e">
        <f t="shared" si="5"/>
        <v>#DIV/0!</v>
      </c>
      <c r="P27" s="100"/>
      <c r="Q27" s="96"/>
      <c r="R27" s="81">
        <f t="shared" si="6"/>
        <v>0</v>
      </c>
      <c r="S27" s="97" t="e">
        <f t="shared" si="7"/>
        <v>#DIV/0!</v>
      </c>
      <c r="T27" s="98">
        <v>0</v>
      </c>
      <c r="U27" s="101">
        <v>0</v>
      </c>
      <c r="V27" s="81">
        <f t="shared" si="8"/>
        <v>0</v>
      </c>
      <c r="W27" s="97" t="e">
        <f t="shared" si="9"/>
        <v>#DIV/0!</v>
      </c>
      <c r="X27" s="102">
        <f t="shared" si="10"/>
        <v>0</v>
      </c>
      <c r="Y27" s="101">
        <v>0</v>
      </c>
      <c r="Z27" s="103">
        <f t="shared" si="11"/>
        <v>0</v>
      </c>
      <c r="AA27" s="104" t="e">
        <f t="shared" si="12"/>
        <v>#DIV/0!</v>
      </c>
    </row>
    <row r="28" spans="2:27" ht="16.5">
      <c r="B28" s="89">
        <v>21</v>
      </c>
      <c r="C28" s="90" t="s">
        <v>93</v>
      </c>
      <c r="D28" s="91"/>
      <c r="E28" s="105"/>
      <c r="F28" s="93">
        <f t="shared" si="0"/>
        <v>0</v>
      </c>
      <c r="G28" s="94" t="e">
        <f t="shared" si="1"/>
        <v>#DIV/0!</v>
      </c>
      <c r="H28" s="100"/>
      <c r="I28" s="96"/>
      <c r="J28" s="93">
        <f t="shared" si="2"/>
        <v>0</v>
      </c>
      <c r="K28" s="97" t="e">
        <f t="shared" si="3"/>
        <v>#DIV/0!</v>
      </c>
      <c r="L28" s="98"/>
      <c r="M28" s="96"/>
      <c r="N28" s="81">
        <f t="shared" si="4"/>
        <v>0</v>
      </c>
      <c r="O28" s="99" t="e">
        <f t="shared" si="5"/>
        <v>#DIV/0!</v>
      </c>
      <c r="P28" s="100"/>
      <c r="Q28" s="96"/>
      <c r="R28" s="81">
        <f t="shared" si="6"/>
        <v>0</v>
      </c>
      <c r="S28" s="97" t="e">
        <f t="shared" si="7"/>
        <v>#DIV/0!</v>
      </c>
      <c r="T28" s="98">
        <v>0</v>
      </c>
      <c r="U28" s="101">
        <v>0</v>
      </c>
      <c r="V28" s="81">
        <f t="shared" si="8"/>
        <v>0</v>
      </c>
      <c r="W28" s="97" t="e">
        <f t="shared" si="9"/>
        <v>#DIV/0!</v>
      </c>
      <c r="X28" s="102">
        <f t="shared" si="10"/>
        <v>0</v>
      </c>
      <c r="Y28" s="101">
        <v>0</v>
      </c>
      <c r="Z28" s="103">
        <f t="shared" si="11"/>
        <v>0</v>
      </c>
      <c r="AA28" s="104" t="e">
        <f t="shared" si="12"/>
        <v>#DIV/0!</v>
      </c>
    </row>
    <row r="29" spans="2:27" ht="16.5">
      <c r="B29" s="89">
        <v>22</v>
      </c>
      <c r="C29" s="90" t="s">
        <v>94</v>
      </c>
      <c r="D29" s="91"/>
      <c r="E29" s="105"/>
      <c r="F29" s="93">
        <f t="shared" si="0"/>
        <v>0</v>
      </c>
      <c r="G29" s="94" t="e">
        <f t="shared" si="1"/>
        <v>#DIV/0!</v>
      </c>
      <c r="H29" s="100"/>
      <c r="I29" s="96"/>
      <c r="J29" s="93">
        <f t="shared" si="2"/>
        <v>0</v>
      </c>
      <c r="K29" s="97" t="e">
        <f t="shared" si="3"/>
        <v>#DIV/0!</v>
      </c>
      <c r="L29" s="98"/>
      <c r="M29" s="96"/>
      <c r="N29" s="81">
        <f t="shared" si="4"/>
        <v>0</v>
      </c>
      <c r="O29" s="99" t="e">
        <f t="shared" si="5"/>
        <v>#DIV/0!</v>
      </c>
      <c r="P29" s="100"/>
      <c r="Q29" s="96"/>
      <c r="R29" s="81">
        <f t="shared" si="6"/>
        <v>0</v>
      </c>
      <c r="S29" s="97" t="e">
        <f t="shared" si="7"/>
        <v>#DIV/0!</v>
      </c>
      <c r="T29" s="98">
        <v>0</v>
      </c>
      <c r="U29" s="101">
        <v>0</v>
      </c>
      <c r="V29" s="81">
        <f t="shared" si="8"/>
        <v>0</v>
      </c>
      <c r="W29" s="97" t="e">
        <f t="shared" si="9"/>
        <v>#DIV/0!</v>
      </c>
      <c r="X29" s="102">
        <f t="shared" si="10"/>
        <v>0</v>
      </c>
      <c r="Y29" s="101">
        <v>0</v>
      </c>
      <c r="Z29" s="103">
        <f t="shared" si="11"/>
        <v>0</v>
      </c>
      <c r="AA29" s="104" t="e">
        <f t="shared" si="12"/>
        <v>#DIV/0!</v>
      </c>
    </row>
    <row r="30" spans="2:27" ht="16.5">
      <c r="B30" s="89">
        <v>23</v>
      </c>
      <c r="C30" s="90" t="s">
        <v>95</v>
      </c>
      <c r="D30" s="91"/>
      <c r="E30" s="105"/>
      <c r="F30" s="93">
        <f t="shared" si="0"/>
        <v>0</v>
      </c>
      <c r="G30" s="94" t="e">
        <f t="shared" si="1"/>
        <v>#DIV/0!</v>
      </c>
      <c r="H30" s="100"/>
      <c r="I30" s="96"/>
      <c r="J30" s="93">
        <f t="shared" si="2"/>
        <v>0</v>
      </c>
      <c r="K30" s="97" t="e">
        <f t="shared" si="3"/>
        <v>#DIV/0!</v>
      </c>
      <c r="L30" s="98"/>
      <c r="M30" s="96"/>
      <c r="N30" s="81">
        <f t="shared" si="4"/>
        <v>0</v>
      </c>
      <c r="O30" s="99" t="e">
        <f t="shared" si="5"/>
        <v>#DIV/0!</v>
      </c>
      <c r="P30" s="100"/>
      <c r="Q30" s="96"/>
      <c r="R30" s="81">
        <f t="shared" si="6"/>
        <v>0</v>
      </c>
      <c r="S30" s="97" t="e">
        <f t="shared" si="7"/>
        <v>#DIV/0!</v>
      </c>
      <c r="T30" s="98">
        <v>0</v>
      </c>
      <c r="U30" s="101">
        <v>0</v>
      </c>
      <c r="V30" s="81">
        <f t="shared" si="8"/>
        <v>0</v>
      </c>
      <c r="W30" s="97" t="e">
        <f t="shared" si="9"/>
        <v>#DIV/0!</v>
      </c>
      <c r="X30" s="102">
        <f t="shared" si="10"/>
        <v>0</v>
      </c>
      <c r="Y30" s="101">
        <v>0</v>
      </c>
      <c r="Z30" s="103">
        <f t="shared" si="11"/>
        <v>0</v>
      </c>
      <c r="AA30" s="104" t="e">
        <f t="shared" si="12"/>
        <v>#DIV/0!</v>
      </c>
    </row>
    <row r="31" spans="2:27" ht="16.5">
      <c r="B31" s="89">
        <v>24</v>
      </c>
      <c r="C31" s="90" t="s">
        <v>96</v>
      </c>
      <c r="D31" s="91"/>
      <c r="E31" s="105"/>
      <c r="F31" s="93">
        <f t="shared" si="0"/>
        <v>0</v>
      </c>
      <c r="G31" s="94" t="e">
        <f t="shared" si="1"/>
        <v>#DIV/0!</v>
      </c>
      <c r="H31" s="100"/>
      <c r="I31" s="96"/>
      <c r="J31" s="93">
        <f t="shared" si="2"/>
        <v>0</v>
      </c>
      <c r="K31" s="97" t="e">
        <f t="shared" si="3"/>
        <v>#DIV/0!</v>
      </c>
      <c r="L31" s="98"/>
      <c r="M31" s="96"/>
      <c r="N31" s="81">
        <f t="shared" si="4"/>
        <v>0</v>
      </c>
      <c r="O31" s="99" t="e">
        <f t="shared" si="5"/>
        <v>#DIV/0!</v>
      </c>
      <c r="P31" s="100"/>
      <c r="Q31" s="96"/>
      <c r="R31" s="81">
        <f t="shared" si="6"/>
        <v>0</v>
      </c>
      <c r="S31" s="97" t="e">
        <f t="shared" si="7"/>
        <v>#DIV/0!</v>
      </c>
      <c r="T31" s="98">
        <v>0</v>
      </c>
      <c r="U31" s="101">
        <v>0</v>
      </c>
      <c r="V31" s="81">
        <f t="shared" si="8"/>
        <v>0</v>
      </c>
      <c r="W31" s="97" t="e">
        <f t="shared" si="9"/>
        <v>#DIV/0!</v>
      </c>
      <c r="X31" s="102">
        <f t="shared" si="10"/>
        <v>0</v>
      </c>
      <c r="Y31" s="101">
        <v>0</v>
      </c>
      <c r="Z31" s="103">
        <f t="shared" si="11"/>
        <v>0</v>
      </c>
      <c r="AA31" s="104" t="e">
        <f t="shared" si="12"/>
        <v>#DIV/0!</v>
      </c>
    </row>
    <row r="32" spans="2:27" ht="16.5">
      <c r="B32" s="89">
        <v>25</v>
      </c>
      <c r="C32" s="90" t="s">
        <v>97</v>
      </c>
      <c r="D32" s="91"/>
      <c r="E32" s="105"/>
      <c r="F32" s="93">
        <f>D32-E32</f>
        <v>0</v>
      </c>
      <c r="G32" s="94" t="e">
        <f>F32/D32</f>
        <v>#DIV/0!</v>
      </c>
      <c r="H32" s="100"/>
      <c r="I32" s="96"/>
      <c r="J32" s="93">
        <f>H32-I32</f>
        <v>0</v>
      </c>
      <c r="K32" s="97" t="e">
        <f>J32/H32</f>
        <v>#DIV/0!</v>
      </c>
      <c r="L32" s="98"/>
      <c r="M32" s="96"/>
      <c r="N32" s="81">
        <f>L32-M32</f>
        <v>0</v>
      </c>
      <c r="O32" s="99" t="e">
        <f>N32/L32</f>
        <v>#DIV/0!</v>
      </c>
      <c r="P32" s="100"/>
      <c r="Q32" s="96"/>
      <c r="R32" s="81">
        <f>P32-Q32</f>
        <v>0</v>
      </c>
      <c r="S32" s="97" t="e">
        <f>R32/P32</f>
        <v>#DIV/0!</v>
      </c>
      <c r="T32" s="98">
        <v>0</v>
      </c>
      <c r="U32" s="101">
        <v>0</v>
      </c>
      <c r="V32" s="81">
        <f>T32-U32</f>
        <v>0</v>
      </c>
      <c r="W32" s="97" t="e">
        <f t="shared" si="9"/>
        <v>#DIV/0!</v>
      </c>
      <c r="X32" s="102">
        <f>D32+H32+L32+P32+T32</f>
        <v>0</v>
      </c>
      <c r="Y32" s="101">
        <v>0</v>
      </c>
      <c r="Z32" s="103">
        <f>X32-Y32</f>
        <v>0</v>
      </c>
      <c r="AA32" s="104" t="e">
        <f>Z32/X32</f>
        <v>#DIV/0!</v>
      </c>
    </row>
    <row r="33" spans="2:27" ht="16.5">
      <c r="B33" s="89">
        <v>26</v>
      </c>
      <c r="C33" s="90" t="s">
        <v>98</v>
      </c>
      <c r="D33" s="91"/>
      <c r="E33" s="105"/>
      <c r="F33" s="93">
        <f aca="true" t="shared" si="13" ref="F33:F61">D33-E33</f>
        <v>0</v>
      </c>
      <c r="G33" s="94" t="e">
        <f aca="true" t="shared" si="14" ref="G33:G61">F33/D33</f>
        <v>#DIV/0!</v>
      </c>
      <c r="H33" s="100"/>
      <c r="I33" s="96"/>
      <c r="J33" s="93">
        <f aca="true" t="shared" si="15" ref="J33:J61">H33-I33</f>
        <v>0</v>
      </c>
      <c r="K33" s="97" t="e">
        <f aca="true" t="shared" si="16" ref="K33:K63">J33/H33</f>
        <v>#DIV/0!</v>
      </c>
      <c r="L33" s="98"/>
      <c r="M33" s="96"/>
      <c r="N33" s="81">
        <f aca="true" t="shared" si="17" ref="N33:N61">L33-M33</f>
        <v>0</v>
      </c>
      <c r="O33" s="99" t="e">
        <f aca="true" t="shared" si="18" ref="O33:O63">N33/L33</f>
        <v>#DIV/0!</v>
      </c>
      <c r="P33" s="100"/>
      <c r="Q33" s="96"/>
      <c r="R33" s="81">
        <f aca="true" t="shared" si="19" ref="R33:R61">P33-Q33</f>
        <v>0</v>
      </c>
      <c r="S33" s="97" t="e">
        <f aca="true" t="shared" si="20" ref="S33:S63">R33/P33</f>
        <v>#DIV/0!</v>
      </c>
      <c r="T33" s="98">
        <v>0</v>
      </c>
      <c r="U33" s="101">
        <v>0</v>
      </c>
      <c r="V33" s="81">
        <f aca="true" t="shared" si="21" ref="V33:V61">T33-U33</f>
        <v>0</v>
      </c>
      <c r="W33" s="97" t="e">
        <f t="shared" si="9"/>
        <v>#DIV/0!</v>
      </c>
      <c r="X33" s="102">
        <f aca="true" t="shared" si="22" ref="X33:X61">D33+H33+L33+P33+T33</f>
        <v>0</v>
      </c>
      <c r="Y33" s="101">
        <v>0</v>
      </c>
      <c r="Z33" s="103">
        <f aca="true" t="shared" si="23" ref="Z33:Z63">X33-Y33</f>
        <v>0</v>
      </c>
      <c r="AA33" s="104" t="e">
        <f aca="true" t="shared" si="24" ref="AA33:AA63">Z33/X33</f>
        <v>#DIV/0!</v>
      </c>
    </row>
    <row r="34" spans="2:27" ht="16.5">
      <c r="B34" s="89">
        <v>27</v>
      </c>
      <c r="C34" s="90" t="s">
        <v>99</v>
      </c>
      <c r="D34" s="91"/>
      <c r="E34" s="105"/>
      <c r="F34" s="93">
        <f t="shared" si="13"/>
        <v>0</v>
      </c>
      <c r="G34" s="94" t="e">
        <f t="shared" si="14"/>
        <v>#DIV/0!</v>
      </c>
      <c r="H34" s="100"/>
      <c r="I34" s="96"/>
      <c r="J34" s="93">
        <f t="shared" si="15"/>
        <v>0</v>
      </c>
      <c r="K34" s="97" t="e">
        <f t="shared" si="16"/>
        <v>#DIV/0!</v>
      </c>
      <c r="L34" s="98"/>
      <c r="M34" s="96"/>
      <c r="N34" s="81">
        <f t="shared" si="17"/>
        <v>0</v>
      </c>
      <c r="O34" s="99" t="e">
        <f t="shared" si="18"/>
        <v>#DIV/0!</v>
      </c>
      <c r="P34" s="100"/>
      <c r="Q34" s="96"/>
      <c r="R34" s="81">
        <f t="shared" si="19"/>
        <v>0</v>
      </c>
      <c r="S34" s="97" t="e">
        <f t="shared" si="20"/>
        <v>#DIV/0!</v>
      </c>
      <c r="T34" s="98">
        <v>0</v>
      </c>
      <c r="U34" s="101">
        <v>0</v>
      </c>
      <c r="V34" s="81">
        <f t="shared" si="21"/>
        <v>0</v>
      </c>
      <c r="W34" s="97" t="e">
        <f t="shared" si="9"/>
        <v>#DIV/0!</v>
      </c>
      <c r="X34" s="102">
        <f t="shared" si="22"/>
        <v>0</v>
      </c>
      <c r="Y34" s="101">
        <v>0</v>
      </c>
      <c r="Z34" s="103">
        <f t="shared" si="23"/>
        <v>0</v>
      </c>
      <c r="AA34" s="104" t="e">
        <f t="shared" si="24"/>
        <v>#DIV/0!</v>
      </c>
    </row>
    <row r="35" spans="2:27" ht="16.5">
      <c r="B35" s="89">
        <v>28</v>
      </c>
      <c r="C35" s="90" t="s">
        <v>100</v>
      </c>
      <c r="D35" s="91"/>
      <c r="E35" s="105"/>
      <c r="F35" s="93">
        <f t="shared" si="13"/>
        <v>0</v>
      </c>
      <c r="G35" s="94" t="e">
        <f t="shared" si="14"/>
        <v>#DIV/0!</v>
      </c>
      <c r="H35" s="100"/>
      <c r="I35" s="96"/>
      <c r="J35" s="93">
        <f t="shared" si="15"/>
        <v>0</v>
      </c>
      <c r="K35" s="97" t="e">
        <f t="shared" si="16"/>
        <v>#DIV/0!</v>
      </c>
      <c r="L35" s="98"/>
      <c r="M35" s="96"/>
      <c r="N35" s="81">
        <f t="shared" si="17"/>
        <v>0</v>
      </c>
      <c r="O35" s="99" t="e">
        <f t="shared" si="18"/>
        <v>#DIV/0!</v>
      </c>
      <c r="P35" s="100"/>
      <c r="Q35" s="96"/>
      <c r="R35" s="81">
        <f t="shared" si="19"/>
        <v>0</v>
      </c>
      <c r="S35" s="97" t="e">
        <f t="shared" si="20"/>
        <v>#DIV/0!</v>
      </c>
      <c r="T35" s="98">
        <v>0</v>
      </c>
      <c r="U35" s="101">
        <v>0</v>
      </c>
      <c r="V35" s="81">
        <f t="shared" si="21"/>
        <v>0</v>
      </c>
      <c r="W35" s="97" t="e">
        <f t="shared" si="9"/>
        <v>#DIV/0!</v>
      </c>
      <c r="X35" s="102">
        <f t="shared" si="22"/>
        <v>0</v>
      </c>
      <c r="Y35" s="101">
        <v>0</v>
      </c>
      <c r="Z35" s="103">
        <f t="shared" si="23"/>
        <v>0</v>
      </c>
      <c r="AA35" s="104" t="e">
        <f t="shared" si="24"/>
        <v>#DIV/0!</v>
      </c>
    </row>
    <row r="36" spans="2:27" ht="16.5">
      <c r="B36" s="89">
        <v>29</v>
      </c>
      <c r="C36" s="90" t="s">
        <v>101</v>
      </c>
      <c r="D36" s="91"/>
      <c r="E36" s="105"/>
      <c r="F36" s="93">
        <f t="shared" si="13"/>
        <v>0</v>
      </c>
      <c r="G36" s="94" t="e">
        <f t="shared" si="14"/>
        <v>#DIV/0!</v>
      </c>
      <c r="H36" s="100"/>
      <c r="I36" s="96"/>
      <c r="J36" s="93">
        <f t="shared" si="15"/>
        <v>0</v>
      </c>
      <c r="K36" s="97" t="e">
        <f t="shared" si="16"/>
        <v>#DIV/0!</v>
      </c>
      <c r="L36" s="98"/>
      <c r="M36" s="96"/>
      <c r="N36" s="81">
        <f t="shared" si="17"/>
        <v>0</v>
      </c>
      <c r="O36" s="99" t="e">
        <f t="shared" si="18"/>
        <v>#DIV/0!</v>
      </c>
      <c r="P36" s="100"/>
      <c r="Q36" s="96"/>
      <c r="R36" s="81">
        <f t="shared" si="19"/>
        <v>0</v>
      </c>
      <c r="S36" s="97" t="e">
        <f t="shared" si="20"/>
        <v>#DIV/0!</v>
      </c>
      <c r="T36" s="98">
        <v>0</v>
      </c>
      <c r="U36" s="101">
        <v>0</v>
      </c>
      <c r="V36" s="81">
        <f t="shared" si="21"/>
        <v>0</v>
      </c>
      <c r="W36" s="97" t="e">
        <f t="shared" si="9"/>
        <v>#DIV/0!</v>
      </c>
      <c r="X36" s="102">
        <f t="shared" si="22"/>
        <v>0</v>
      </c>
      <c r="Y36" s="101">
        <v>0</v>
      </c>
      <c r="Z36" s="103">
        <f t="shared" si="23"/>
        <v>0</v>
      </c>
      <c r="AA36" s="104" t="e">
        <f t="shared" si="24"/>
        <v>#DIV/0!</v>
      </c>
    </row>
    <row r="37" spans="2:27" ht="16.5">
      <c r="B37" s="89">
        <v>30</v>
      </c>
      <c r="C37" s="90" t="s">
        <v>102</v>
      </c>
      <c r="D37" s="91"/>
      <c r="E37" s="105"/>
      <c r="F37" s="93">
        <f t="shared" si="13"/>
        <v>0</v>
      </c>
      <c r="G37" s="94" t="e">
        <f t="shared" si="14"/>
        <v>#DIV/0!</v>
      </c>
      <c r="H37" s="100"/>
      <c r="I37" s="96"/>
      <c r="J37" s="93">
        <f t="shared" si="15"/>
        <v>0</v>
      </c>
      <c r="K37" s="97" t="e">
        <f t="shared" si="16"/>
        <v>#DIV/0!</v>
      </c>
      <c r="L37" s="98"/>
      <c r="M37" s="96"/>
      <c r="N37" s="81">
        <f t="shared" si="17"/>
        <v>0</v>
      </c>
      <c r="O37" s="99" t="e">
        <f t="shared" si="18"/>
        <v>#DIV/0!</v>
      </c>
      <c r="P37" s="100"/>
      <c r="Q37" s="96"/>
      <c r="R37" s="81">
        <f t="shared" si="19"/>
        <v>0</v>
      </c>
      <c r="S37" s="97" t="e">
        <f t="shared" si="20"/>
        <v>#DIV/0!</v>
      </c>
      <c r="T37" s="98">
        <v>0</v>
      </c>
      <c r="U37" s="101">
        <v>0</v>
      </c>
      <c r="V37" s="81">
        <f t="shared" si="21"/>
        <v>0</v>
      </c>
      <c r="W37" s="97" t="e">
        <f t="shared" si="9"/>
        <v>#DIV/0!</v>
      </c>
      <c r="X37" s="102">
        <f t="shared" si="22"/>
        <v>0</v>
      </c>
      <c r="Y37" s="101">
        <v>0</v>
      </c>
      <c r="Z37" s="103">
        <f t="shared" si="23"/>
        <v>0</v>
      </c>
      <c r="AA37" s="104" t="e">
        <f t="shared" si="24"/>
        <v>#DIV/0!</v>
      </c>
    </row>
    <row r="38" spans="2:27" ht="16.5">
      <c r="B38" s="89">
        <v>31</v>
      </c>
      <c r="C38" s="90" t="s">
        <v>103</v>
      </c>
      <c r="D38" s="91"/>
      <c r="E38" s="105"/>
      <c r="F38" s="93">
        <f t="shared" si="13"/>
        <v>0</v>
      </c>
      <c r="G38" s="94" t="e">
        <f t="shared" si="14"/>
        <v>#DIV/0!</v>
      </c>
      <c r="H38" s="100"/>
      <c r="I38" s="96"/>
      <c r="J38" s="93">
        <f t="shared" si="15"/>
        <v>0</v>
      </c>
      <c r="K38" s="97">
        <v>0</v>
      </c>
      <c r="L38" s="98"/>
      <c r="M38" s="96"/>
      <c r="N38" s="81">
        <f t="shared" si="17"/>
        <v>0</v>
      </c>
      <c r="O38" s="99" t="e">
        <f t="shared" si="18"/>
        <v>#DIV/0!</v>
      </c>
      <c r="P38" s="100"/>
      <c r="Q38" s="96"/>
      <c r="R38" s="81">
        <f t="shared" si="19"/>
        <v>0</v>
      </c>
      <c r="S38" s="97" t="e">
        <f t="shared" si="20"/>
        <v>#DIV/0!</v>
      </c>
      <c r="T38" s="98">
        <v>0</v>
      </c>
      <c r="U38" s="101">
        <v>0</v>
      </c>
      <c r="V38" s="81">
        <f t="shared" si="21"/>
        <v>0</v>
      </c>
      <c r="W38" s="97" t="e">
        <f t="shared" si="9"/>
        <v>#DIV/0!</v>
      </c>
      <c r="X38" s="102">
        <f t="shared" si="22"/>
        <v>0</v>
      </c>
      <c r="Y38" s="101">
        <v>0</v>
      </c>
      <c r="Z38" s="103">
        <f t="shared" si="23"/>
        <v>0</v>
      </c>
      <c r="AA38" s="104" t="e">
        <f t="shared" si="24"/>
        <v>#DIV/0!</v>
      </c>
    </row>
    <row r="39" spans="2:27" ht="16.5">
      <c r="B39" s="89">
        <v>32</v>
      </c>
      <c r="C39" s="90" t="s">
        <v>104</v>
      </c>
      <c r="D39" s="91"/>
      <c r="E39" s="105"/>
      <c r="F39" s="93">
        <f t="shared" si="13"/>
        <v>0</v>
      </c>
      <c r="G39" s="94" t="e">
        <f t="shared" si="14"/>
        <v>#DIV/0!</v>
      </c>
      <c r="H39" s="100"/>
      <c r="I39" s="96"/>
      <c r="J39" s="93">
        <f t="shared" si="15"/>
        <v>0</v>
      </c>
      <c r="K39" s="97" t="e">
        <f t="shared" si="16"/>
        <v>#DIV/0!</v>
      </c>
      <c r="L39" s="98"/>
      <c r="M39" s="96"/>
      <c r="N39" s="81">
        <f t="shared" si="17"/>
        <v>0</v>
      </c>
      <c r="O39" s="99" t="e">
        <f t="shared" si="18"/>
        <v>#DIV/0!</v>
      </c>
      <c r="P39" s="100"/>
      <c r="Q39" s="96"/>
      <c r="R39" s="81">
        <f t="shared" si="19"/>
        <v>0</v>
      </c>
      <c r="S39" s="97" t="e">
        <f t="shared" si="20"/>
        <v>#DIV/0!</v>
      </c>
      <c r="T39" s="98">
        <v>0</v>
      </c>
      <c r="U39" s="101">
        <v>0</v>
      </c>
      <c r="V39" s="81">
        <f t="shared" si="21"/>
        <v>0</v>
      </c>
      <c r="W39" s="97" t="e">
        <f t="shared" si="9"/>
        <v>#DIV/0!</v>
      </c>
      <c r="X39" s="102">
        <f t="shared" si="22"/>
        <v>0</v>
      </c>
      <c r="Y39" s="101">
        <v>0</v>
      </c>
      <c r="Z39" s="103">
        <f t="shared" si="23"/>
        <v>0</v>
      </c>
      <c r="AA39" s="104" t="e">
        <f t="shared" si="24"/>
        <v>#DIV/0!</v>
      </c>
    </row>
    <row r="40" spans="2:27" ht="16.5">
      <c r="B40" s="89">
        <v>33</v>
      </c>
      <c r="C40" s="90" t="s">
        <v>105</v>
      </c>
      <c r="D40" s="91"/>
      <c r="E40" s="105"/>
      <c r="F40" s="93">
        <f t="shared" si="13"/>
        <v>0</v>
      </c>
      <c r="G40" s="94" t="e">
        <f t="shared" si="14"/>
        <v>#DIV/0!</v>
      </c>
      <c r="H40" s="100"/>
      <c r="I40" s="96"/>
      <c r="J40" s="93">
        <f t="shared" si="15"/>
        <v>0</v>
      </c>
      <c r="K40" s="97" t="e">
        <f t="shared" si="16"/>
        <v>#DIV/0!</v>
      </c>
      <c r="L40" s="98"/>
      <c r="M40" s="96"/>
      <c r="N40" s="81">
        <f t="shared" si="17"/>
        <v>0</v>
      </c>
      <c r="O40" s="99" t="e">
        <f t="shared" si="18"/>
        <v>#DIV/0!</v>
      </c>
      <c r="P40" s="100"/>
      <c r="Q40" s="96"/>
      <c r="R40" s="81">
        <f t="shared" si="19"/>
        <v>0</v>
      </c>
      <c r="S40" s="97" t="e">
        <f t="shared" si="20"/>
        <v>#DIV/0!</v>
      </c>
      <c r="T40" s="98">
        <v>0</v>
      </c>
      <c r="U40" s="101">
        <v>0</v>
      </c>
      <c r="V40" s="81">
        <f t="shared" si="21"/>
        <v>0</v>
      </c>
      <c r="W40" s="97" t="e">
        <f t="shared" si="9"/>
        <v>#DIV/0!</v>
      </c>
      <c r="X40" s="102">
        <f t="shared" si="22"/>
        <v>0</v>
      </c>
      <c r="Y40" s="101">
        <v>0</v>
      </c>
      <c r="Z40" s="103">
        <f t="shared" si="23"/>
        <v>0</v>
      </c>
      <c r="AA40" s="104" t="e">
        <f t="shared" si="24"/>
        <v>#DIV/0!</v>
      </c>
    </row>
    <row r="41" spans="2:27" ht="16.5">
      <c r="B41" s="89">
        <v>34</v>
      </c>
      <c r="C41" s="90" t="s">
        <v>106</v>
      </c>
      <c r="D41" s="91"/>
      <c r="E41" s="105"/>
      <c r="F41" s="93">
        <f t="shared" si="13"/>
        <v>0</v>
      </c>
      <c r="G41" s="94" t="e">
        <f t="shared" si="14"/>
        <v>#DIV/0!</v>
      </c>
      <c r="H41" s="100"/>
      <c r="I41" s="96"/>
      <c r="J41" s="93">
        <f t="shared" si="15"/>
        <v>0</v>
      </c>
      <c r="K41" s="97" t="e">
        <f t="shared" si="16"/>
        <v>#DIV/0!</v>
      </c>
      <c r="L41" s="98"/>
      <c r="M41" s="96"/>
      <c r="N41" s="81">
        <f t="shared" si="17"/>
        <v>0</v>
      </c>
      <c r="O41" s="99" t="e">
        <f t="shared" si="18"/>
        <v>#DIV/0!</v>
      </c>
      <c r="P41" s="100"/>
      <c r="Q41" s="96"/>
      <c r="R41" s="81">
        <f t="shared" si="19"/>
        <v>0</v>
      </c>
      <c r="S41" s="97" t="e">
        <f t="shared" si="20"/>
        <v>#DIV/0!</v>
      </c>
      <c r="T41" s="98">
        <v>0</v>
      </c>
      <c r="U41" s="101">
        <v>0</v>
      </c>
      <c r="V41" s="81">
        <f t="shared" si="21"/>
        <v>0</v>
      </c>
      <c r="W41" s="97" t="e">
        <f t="shared" si="9"/>
        <v>#DIV/0!</v>
      </c>
      <c r="X41" s="102">
        <f t="shared" si="22"/>
        <v>0</v>
      </c>
      <c r="Y41" s="101">
        <v>0</v>
      </c>
      <c r="Z41" s="103">
        <f t="shared" si="23"/>
        <v>0</v>
      </c>
      <c r="AA41" s="104" t="e">
        <f t="shared" si="24"/>
        <v>#DIV/0!</v>
      </c>
    </row>
    <row r="42" spans="2:27" ht="16.5">
      <c r="B42" s="89">
        <v>35</v>
      </c>
      <c r="C42" s="90" t="s">
        <v>107</v>
      </c>
      <c r="D42" s="91"/>
      <c r="E42" s="105"/>
      <c r="F42" s="93">
        <f t="shared" si="13"/>
        <v>0</v>
      </c>
      <c r="G42" s="94" t="e">
        <f t="shared" si="14"/>
        <v>#DIV/0!</v>
      </c>
      <c r="H42" s="100"/>
      <c r="I42" s="96"/>
      <c r="J42" s="93">
        <f t="shared" si="15"/>
        <v>0</v>
      </c>
      <c r="K42" s="97" t="e">
        <f t="shared" si="16"/>
        <v>#DIV/0!</v>
      </c>
      <c r="L42" s="98"/>
      <c r="M42" s="96"/>
      <c r="N42" s="81">
        <f t="shared" si="17"/>
        <v>0</v>
      </c>
      <c r="O42" s="99" t="e">
        <f t="shared" si="18"/>
        <v>#DIV/0!</v>
      </c>
      <c r="P42" s="100"/>
      <c r="Q42" s="96"/>
      <c r="R42" s="81">
        <f t="shared" si="19"/>
        <v>0</v>
      </c>
      <c r="S42" s="97" t="e">
        <f t="shared" si="20"/>
        <v>#DIV/0!</v>
      </c>
      <c r="T42" s="98">
        <v>0</v>
      </c>
      <c r="U42" s="101">
        <v>0</v>
      </c>
      <c r="V42" s="81">
        <f t="shared" si="21"/>
        <v>0</v>
      </c>
      <c r="W42" s="97" t="e">
        <f t="shared" si="9"/>
        <v>#DIV/0!</v>
      </c>
      <c r="X42" s="102">
        <f t="shared" si="22"/>
        <v>0</v>
      </c>
      <c r="Y42" s="101">
        <v>0</v>
      </c>
      <c r="Z42" s="103">
        <f t="shared" si="23"/>
        <v>0</v>
      </c>
      <c r="AA42" s="104" t="e">
        <f t="shared" si="24"/>
        <v>#DIV/0!</v>
      </c>
    </row>
    <row r="43" spans="2:27" ht="16.5">
      <c r="B43" s="89">
        <v>36</v>
      </c>
      <c r="C43" s="90" t="s">
        <v>108</v>
      </c>
      <c r="D43" s="91"/>
      <c r="E43" s="105"/>
      <c r="F43" s="93">
        <f t="shared" si="13"/>
        <v>0</v>
      </c>
      <c r="G43" s="94" t="e">
        <f t="shared" si="14"/>
        <v>#DIV/0!</v>
      </c>
      <c r="H43" s="100"/>
      <c r="I43" s="96"/>
      <c r="J43" s="93">
        <f t="shared" si="15"/>
        <v>0</v>
      </c>
      <c r="K43" s="97" t="e">
        <f t="shared" si="16"/>
        <v>#DIV/0!</v>
      </c>
      <c r="L43" s="98"/>
      <c r="M43" s="96"/>
      <c r="N43" s="81">
        <f t="shared" si="17"/>
        <v>0</v>
      </c>
      <c r="O43" s="99" t="e">
        <f t="shared" si="18"/>
        <v>#DIV/0!</v>
      </c>
      <c r="P43" s="100"/>
      <c r="Q43" s="96"/>
      <c r="R43" s="81">
        <f t="shared" si="19"/>
        <v>0</v>
      </c>
      <c r="S43" s="97" t="e">
        <f t="shared" si="20"/>
        <v>#DIV/0!</v>
      </c>
      <c r="T43" s="98">
        <v>0</v>
      </c>
      <c r="U43" s="101">
        <v>0</v>
      </c>
      <c r="V43" s="81">
        <f t="shared" si="21"/>
        <v>0</v>
      </c>
      <c r="W43" s="97" t="e">
        <f t="shared" si="9"/>
        <v>#DIV/0!</v>
      </c>
      <c r="X43" s="102">
        <f t="shared" si="22"/>
        <v>0</v>
      </c>
      <c r="Y43" s="101">
        <v>0</v>
      </c>
      <c r="Z43" s="103">
        <f t="shared" si="23"/>
        <v>0</v>
      </c>
      <c r="AA43" s="104" t="e">
        <f t="shared" si="24"/>
        <v>#DIV/0!</v>
      </c>
    </row>
    <row r="44" spans="2:27" ht="16.5">
      <c r="B44" s="89">
        <v>37</v>
      </c>
      <c r="C44" s="90" t="s">
        <v>109</v>
      </c>
      <c r="D44" s="91"/>
      <c r="E44" s="105"/>
      <c r="F44" s="93">
        <f t="shared" si="13"/>
        <v>0</v>
      </c>
      <c r="G44" s="94" t="e">
        <f t="shared" si="14"/>
        <v>#DIV/0!</v>
      </c>
      <c r="H44" s="100"/>
      <c r="I44" s="96"/>
      <c r="J44" s="93">
        <f t="shared" si="15"/>
        <v>0</v>
      </c>
      <c r="K44" s="97" t="e">
        <f t="shared" si="16"/>
        <v>#DIV/0!</v>
      </c>
      <c r="L44" s="98"/>
      <c r="M44" s="96"/>
      <c r="N44" s="81">
        <f t="shared" si="17"/>
        <v>0</v>
      </c>
      <c r="O44" s="99" t="e">
        <f t="shared" si="18"/>
        <v>#DIV/0!</v>
      </c>
      <c r="P44" s="100"/>
      <c r="Q44" s="96"/>
      <c r="R44" s="81">
        <f t="shared" si="19"/>
        <v>0</v>
      </c>
      <c r="S44" s="97" t="e">
        <f t="shared" si="20"/>
        <v>#DIV/0!</v>
      </c>
      <c r="T44" s="98">
        <v>0</v>
      </c>
      <c r="U44" s="101">
        <v>0</v>
      </c>
      <c r="V44" s="81">
        <f t="shared" si="21"/>
        <v>0</v>
      </c>
      <c r="W44" s="97" t="e">
        <f t="shared" si="9"/>
        <v>#DIV/0!</v>
      </c>
      <c r="X44" s="102">
        <f t="shared" si="22"/>
        <v>0</v>
      </c>
      <c r="Y44" s="101">
        <v>0</v>
      </c>
      <c r="Z44" s="103">
        <f t="shared" si="23"/>
        <v>0</v>
      </c>
      <c r="AA44" s="104" t="e">
        <f t="shared" si="24"/>
        <v>#DIV/0!</v>
      </c>
    </row>
    <row r="45" spans="2:27" ht="16.5">
      <c r="B45" s="89">
        <v>38</v>
      </c>
      <c r="C45" s="90" t="s">
        <v>110</v>
      </c>
      <c r="D45" s="91"/>
      <c r="E45" s="105"/>
      <c r="F45" s="93">
        <f t="shared" si="13"/>
        <v>0</v>
      </c>
      <c r="G45" s="94" t="e">
        <f t="shared" si="14"/>
        <v>#DIV/0!</v>
      </c>
      <c r="H45" s="100"/>
      <c r="I45" s="96"/>
      <c r="J45" s="93">
        <f t="shared" si="15"/>
        <v>0</v>
      </c>
      <c r="K45" s="97">
        <v>0</v>
      </c>
      <c r="L45" s="98"/>
      <c r="M45" s="96"/>
      <c r="N45" s="81">
        <f t="shared" si="17"/>
        <v>0</v>
      </c>
      <c r="O45" s="99" t="e">
        <f t="shared" si="18"/>
        <v>#DIV/0!</v>
      </c>
      <c r="P45" s="100"/>
      <c r="Q45" s="96"/>
      <c r="R45" s="81">
        <f t="shared" si="19"/>
        <v>0</v>
      </c>
      <c r="S45" s="97">
        <v>0</v>
      </c>
      <c r="T45" s="98">
        <v>0</v>
      </c>
      <c r="U45" s="101">
        <v>0</v>
      </c>
      <c r="V45" s="81">
        <f t="shared" si="21"/>
        <v>0</v>
      </c>
      <c r="W45" s="97" t="e">
        <f t="shared" si="9"/>
        <v>#DIV/0!</v>
      </c>
      <c r="X45" s="102">
        <f t="shared" si="22"/>
        <v>0</v>
      </c>
      <c r="Y45" s="101">
        <v>0</v>
      </c>
      <c r="Z45" s="103">
        <f t="shared" si="23"/>
        <v>0</v>
      </c>
      <c r="AA45" s="104" t="e">
        <f t="shared" si="24"/>
        <v>#DIV/0!</v>
      </c>
    </row>
    <row r="46" spans="2:27" ht="16.5">
      <c r="B46" s="89">
        <v>39</v>
      </c>
      <c r="C46" s="90" t="s">
        <v>111</v>
      </c>
      <c r="D46" s="91"/>
      <c r="E46" s="105"/>
      <c r="F46" s="93">
        <f t="shared" si="13"/>
        <v>0</v>
      </c>
      <c r="G46" s="94" t="e">
        <f t="shared" si="14"/>
        <v>#DIV/0!</v>
      </c>
      <c r="H46" s="100"/>
      <c r="I46" s="96"/>
      <c r="J46" s="93">
        <f t="shared" si="15"/>
        <v>0</v>
      </c>
      <c r="K46" s="97">
        <v>0</v>
      </c>
      <c r="L46" s="98"/>
      <c r="M46" s="96"/>
      <c r="N46" s="81">
        <f t="shared" si="17"/>
        <v>0</v>
      </c>
      <c r="O46" s="99" t="e">
        <f t="shared" si="18"/>
        <v>#DIV/0!</v>
      </c>
      <c r="P46" s="100"/>
      <c r="Q46" s="96"/>
      <c r="R46" s="81">
        <f t="shared" si="19"/>
        <v>0</v>
      </c>
      <c r="S46" s="97" t="e">
        <f t="shared" si="20"/>
        <v>#DIV/0!</v>
      </c>
      <c r="T46" s="98">
        <v>0</v>
      </c>
      <c r="U46" s="101">
        <v>0</v>
      </c>
      <c r="V46" s="81">
        <f t="shared" si="21"/>
        <v>0</v>
      </c>
      <c r="W46" s="97" t="e">
        <f t="shared" si="9"/>
        <v>#DIV/0!</v>
      </c>
      <c r="X46" s="102">
        <f t="shared" si="22"/>
        <v>0</v>
      </c>
      <c r="Y46" s="101">
        <v>0</v>
      </c>
      <c r="Z46" s="103">
        <f t="shared" si="23"/>
        <v>0</v>
      </c>
      <c r="AA46" s="104" t="e">
        <f t="shared" si="24"/>
        <v>#DIV/0!</v>
      </c>
    </row>
    <row r="47" spans="2:27" ht="16.5">
      <c r="B47" s="89">
        <v>40</v>
      </c>
      <c r="C47" s="90" t="s">
        <v>112</v>
      </c>
      <c r="D47" s="91"/>
      <c r="E47" s="105"/>
      <c r="F47" s="93">
        <f t="shared" si="13"/>
        <v>0</v>
      </c>
      <c r="G47" s="94" t="e">
        <f t="shared" si="14"/>
        <v>#DIV/0!</v>
      </c>
      <c r="H47" s="100"/>
      <c r="I47" s="96"/>
      <c r="J47" s="93">
        <f t="shared" si="15"/>
        <v>0</v>
      </c>
      <c r="K47" s="97" t="e">
        <f t="shared" si="16"/>
        <v>#DIV/0!</v>
      </c>
      <c r="L47" s="98"/>
      <c r="M47" s="96"/>
      <c r="N47" s="81">
        <f t="shared" si="17"/>
        <v>0</v>
      </c>
      <c r="O47" s="99" t="e">
        <f t="shared" si="18"/>
        <v>#DIV/0!</v>
      </c>
      <c r="P47" s="100"/>
      <c r="Q47" s="96"/>
      <c r="R47" s="81">
        <f t="shared" si="19"/>
        <v>0</v>
      </c>
      <c r="S47" s="97" t="e">
        <f t="shared" si="20"/>
        <v>#DIV/0!</v>
      </c>
      <c r="T47" s="98">
        <v>0</v>
      </c>
      <c r="U47" s="101">
        <v>0</v>
      </c>
      <c r="V47" s="81">
        <f t="shared" si="21"/>
        <v>0</v>
      </c>
      <c r="W47" s="97" t="e">
        <f t="shared" si="9"/>
        <v>#DIV/0!</v>
      </c>
      <c r="X47" s="102">
        <f t="shared" si="22"/>
        <v>0</v>
      </c>
      <c r="Y47" s="101">
        <v>0</v>
      </c>
      <c r="Z47" s="103">
        <f t="shared" si="23"/>
        <v>0</v>
      </c>
      <c r="AA47" s="104" t="e">
        <f t="shared" si="24"/>
        <v>#DIV/0!</v>
      </c>
    </row>
    <row r="48" spans="2:27" ht="16.5">
      <c r="B48" s="89">
        <v>41</v>
      </c>
      <c r="C48" s="90" t="s">
        <v>113</v>
      </c>
      <c r="D48" s="91"/>
      <c r="E48" s="105"/>
      <c r="F48" s="93">
        <f t="shared" si="13"/>
        <v>0</v>
      </c>
      <c r="G48" s="94" t="e">
        <f t="shared" si="14"/>
        <v>#DIV/0!</v>
      </c>
      <c r="H48" s="100"/>
      <c r="I48" s="96"/>
      <c r="J48" s="93">
        <f t="shared" si="15"/>
        <v>0</v>
      </c>
      <c r="K48" s="97" t="e">
        <f t="shared" si="16"/>
        <v>#DIV/0!</v>
      </c>
      <c r="L48" s="98"/>
      <c r="M48" s="96"/>
      <c r="N48" s="81">
        <f t="shared" si="17"/>
        <v>0</v>
      </c>
      <c r="O48" s="99" t="e">
        <f t="shared" si="18"/>
        <v>#DIV/0!</v>
      </c>
      <c r="P48" s="100"/>
      <c r="Q48" s="96"/>
      <c r="R48" s="81">
        <f t="shared" si="19"/>
        <v>0</v>
      </c>
      <c r="S48" s="97" t="e">
        <f t="shared" si="20"/>
        <v>#DIV/0!</v>
      </c>
      <c r="T48" s="98">
        <v>0</v>
      </c>
      <c r="U48" s="101">
        <v>0</v>
      </c>
      <c r="V48" s="81">
        <f t="shared" si="21"/>
        <v>0</v>
      </c>
      <c r="W48" s="97" t="e">
        <f t="shared" si="9"/>
        <v>#DIV/0!</v>
      </c>
      <c r="X48" s="102">
        <f t="shared" si="22"/>
        <v>0</v>
      </c>
      <c r="Y48" s="101">
        <v>0</v>
      </c>
      <c r="Z48" s="103">
        <f t="shared" si="23"/>
        <v>0</v>
      </c>
      <c r="AA48" s="104" t="e">
        <f t="shared" si="24"/>
        <v>#DIV/0!</v>
      </c>
    </row>
    <row r="49" spans="2:27" ht="16.5">
      <c r="B49" s="89">
        <v>42</v>
      </c>
      <c r="C49" s="90" t="s">
        <v>114</v>
      </c>
      <c r="D49" s="91"/>
      <c r="E49" s="105"/>
      <c r="F49" s="93">
        <f t="shared" si="13"/>
        <v>0</v>
      </c>
      <c r="G49" s="94" t="e">
        <f t="shared" si="14"/>
        <v>#DIV/0!</v>
      </c>
      <c r="H49" s="100"/>
      <c r="I49" s="96"/>
      <c r="J49" s="93">
        <f t="shared" si="15"/>
        <v>0</v>
      </c>
      <c r="K49" s="97" t="e">
        <f t="shared" si="16"/>
        <v>#DIV/0!</v>
      </c>
      <c r="L49" s="98"/>
      <c r="M49" s="96"/>
      <c r="N49" s="81">
        <f t="shared" si="17"/>
        <v>0</v>
      </c>
      <c r="O49" s="99" t="e">
        <f t="shared" si="18"/>
        <v>#DIV/0!</v>
      </c>
      <c r="P49" s="100"/>
      <c r="Q49" s="96"/>
      <c r="R49" s="81">
        <f t="shared" si="19"/>
        <v>0</v>
      </c>
      <c r="S49" s="97" t="e">
        <f t="shared" si="20"/>
        <v>#DIV/0!</v>
      </c>
      <c r="T49" s="98">
        <v>0</v>
      </c>
      <c r="U49" s="101">
        <v>0</v>
      </c>
      <c r="V49" s="81">
        <f t="shared" si="21"/>
        <v>0</v>
      </c>
      <c r="W49" s="97" t="e">
        <f t="shared" si="9"/>
        <v>#DIV/0!</v>
      </c>
      <c r="X49" s="102">
        <f t="shared" si="22"/>
        <v>0</v>
      </c>
      <c r="Y49" s="101">
        <v>0</v>
      </c>
      <c r="Z49" s="103">
        <f t="shared" si="23"/>
        <v>0</v>
      </c>
      <c r="AA49" s="104" t="e">
        <f t="shared" si="24"/>
        <v>#DIV/0!</v>
      </c>
    </row>
    <row r="50" spans="2:27" ht="16.5">
      <c r="B50" s="89">
        <v>43</v>
      </c>
      <c r="C50" s="90" t="s">
        <v>115</v>
      </c>
      <c r="D50" s="91"/>
      <c r="E50" s="105"/>
      <c r="F50" s="93">
        <f t="shared" si="13"/>
        <v>0</v>
      </c>
      <c r="G50" s="94" t="e">
        <f t="shared" si="14"/>
        <v>#DIV/0!</v>
      </c>
      <c r="H50" s="100"/>
      <c r="I50" s="96"/>
      <c r="J50" s="93">
        <f t="shared" si="15"/>
        <v>0</v>
      </c>
      <c r="K50" s="97" t="e">
        <f t="shared" si="16"/>
        <v>#DIV/0!</v>
      </c>
      <c r="L50" s="98"/>
      <c r="M50" s="96"/>
      <c r="N50" s="81">
        <f t="shared" si="17"/>
        <v>0</v>
      </c>
      <c r="O50" s="99" t="e">
        <f t="shared" si="18"/>
        <v>#DIV/0!</v>
      </c>
      <c r="P50" s="100"/>
      <c r="Q50" s="96"/>
      <c r="R50" s="81">
        <f t="shared" si="19"/>
        <v>0</v>
      </c>
      <c r="S50" s="97" t="e">
        <f t="shared" si="20"/>
        <v>#DIV/0!</v>
      </c>
      <c r="T50" s="98">
        <v>0</v>
      </c>
      <c r="U50" s="101">
        <v>0</v>
      </c>
      <c r="V50" s="81">
        <f t="shared" si="21"/>
        <v>0</v>
      </c>
      <c r="W50" s="97" t="e">
        <f t="shared" si="9"/>
        <v>#DIV/0!</v>
      </c>
      <c r="X50" s="102">
        <f t="shared" si="22"/>
        <v>0</v>
      </c>
      <c r="Y50" s="101">
        <v>0</v>
      </c>
      <c r="Z50" s="103">
        <f t="shared" si="23"/>
        <v>0</v>
      </c>
      <c r="AA50" s="104" t="e">
        <f t="shared" si="24"/>
        <v>#DIV/0!</v>
      </c>
    </row>
    <row r="51" spans="2:27" ht="16.5">
      <c r="B51" s="89">
        <v>44</v>
      </c>
      <c r="C51" s="90" t="s">
        <v>116</v>
      </c>
      <c r="D51" s="91"/>
      <c r="E51" s="105"/>
      <c r="F51" s="93">
        <f t="shared" si="13"/>
        <v>0</v>
      </c>
      <c r="G51" s="94" t="e">
        <f t="shared" si="14"/>
        <v>#DIV/0!</v>
      </c>
      <c r="H51" s="100"/>
      <c r="I51" s="96"/>
      <c r="J51" s="93">
        <f t="shared" si="15"/>
        <v>0</v>
      </c>
      <c r="K51" s="97" t="e">
        <f t="shared" si="16"/>
        <v>#DIV/0!</v>
      </c>
      <c r="L51" s="98"/>
      <c r="M51" s="96"/>
      <c r="N51" s="81">
        <f t="shared" si="17"/>
        <v>0</v>
      </c>
      <c r="O51" s="99" t="e">
        <f t="shared" si="18"/>
        <v>#DIV/0!</v>
      </c>
      <c r="P51" s="100"/>
      <c r="Q51" s="96"/>
      <c r="R51" s="81">
        <f t="shared" si="19"/>
        <v>0</v>
      </c>
      <c r="S51" s="97" t="e">
        <f t="shared" si="20"/>
        <v>#DIV/0!</v>
      </c>
      <c r="T51" s="98">
        <v>0</v>
      </c>
      <c r="U51" s="101">
        <v>0</v>
      </c>
      <c r="V51" s="81">
        <f t="shared" si="21"/>
        <v>0</v>
      </c>
      <c r="W51" s="97" t="e">
        <f t="shared" si="9"/>
        <v>#DIV/0!</v>
      </c>
      <c r="X51" s="102">
        <f t="shared" si="22"/>
        <v>0</v>
      </c>
      <c r="Y51" s="101">
        <v>0</v>
      </c>
      <c r="Z51" s="103">
        <f t="shared" si="23"/>
        <v>0</v>
      </c>
      <c r="AA51" s="104" t="e">
        <f t="shared" si="24"/>
        <v>#DIV/0!</v>
      </c>
    </row>
    <row r="52" spans="2:27" ht="16.5">
      <c r="B52" s="89">
        <v>45</v>
      </c>
      <c r="C52" s="90" t="s">
        <v>117</v>
      </c>
      <c r="D52" s="91"/>
      <c r="E52" s="105"/>
      <c r="F52" s="93">
        <f t="shared" si="13"/>
        <v>0</v>
      </c>
      <c r="G52" s="94" t="e">
        <f t="shared" si="14"/>
        <v>#DIV/0!</v>
      </c>
      <c r="H52" s="100"/>
      <c r="I52" s="96"/>
      <c r="J52" s="93">
        <f t="shared" si="15"/>
        <v>0</v>
      </c>
      <c r="K52" s="97" t="e">
        <f t="shared" si="16"/>
        <v>#DIV/0!</v>
      </c>
      <c r="L52" s="98"/>
      <c r="M52" s="96"/>
      <c r="N52" s="81">
        <f t="shared" si="17"/>
        <v>0</v>
      </c>
      <c r="O52" s="99" t="e">
        <f t="shared" si="18"/>
        <v>#DIV/0!</v>
      </c>
      <c r="P52" s="100"/>
      <c r="Q52" s="96"/>
      <c r="R52" s="81">
        <f t="shared" si="19"/>
        <v>0</v>
      </c>
      <c r="S52" s="97" t="e">
        <f t="shared" si="20"/>
        <v>#DIV/0!</v>
      </c>
      <c r="T52" s="98">
        <v>0</v>
      </c>
      <c r="U52" s="101">
        <v>0</v>
      </c>
      <c r="V52" s="81">
        <f t="shared" si="21"/>
        <v>0</v>
      </c>
      <c r="W52" s="97" t="e">
        <f t="shared" si="9"/>
        <v>#DIV/0!</v>
      </c>
      <c r="X52" s="102">
        <f t="shared" si="22"/>
        <v>0</v>
      </c>
      <c r="Y52" s="101">
        <v>0</v>
      </c>
      <c r="Z52" s="103">
        <f t="shared" si="23"/>
        <v>0</v>
      </c>
      <c r="AA52" s="104" t="e">
        <f t="shared" si="24"/>
        <v>#DIV/0!</v>
      </c>
    </row>
    <row r="53" spans="2:27" ht="16.5">
      <c r="B53" s="89">
        <v>46</v>
      </c>
      <c r="C53" s="90" t="s">
        <v>118</v>
      </c>
      <c r="D53" s="91"/>
      <c r="E53" s="105"/>
      <c r="F53" s="93">
        <f t="shared" si="13"/>
        <v>0</v>
      </c>
      <c r="G53" s="94" t="e">
        <f t="shared" si="14"/>
        <v>#DIV/0!</v>
      </c>
      <c r="H53" s="100"/>
      <c r="I53" s="96"/>
      <c r="J53" s="93">
        <f t="shared" si="15"/>
        <v>0</v>
      </c>
      <c r="K53" s="97" t="e">
        <f t="shared" si="16"/>
        <v>#DIV/0!</v>
      </c>
      <c r="L53" s="98"/>
      <c r="M53" s="96"/>
      <c r="N53" s="81">
        <f t="shared" si="17"/>
        <v>0</v>
      </c>
      <c r="O53" s="99" t="e">
        <f t="shared" si="18"/>
        <v>#DIV/0!</v>
      </c>
      <c r="P53" s="100"/>
      <c r="Q53" s="96"/>
      <c r="R53" s="81">
        <f t="shared" si="19"/>
        <v>0</v>
      </c>
      <c r="S53" s="97" t="e">
        <f t="shared" si="20"/>
        <v>#DIV/0!</v>
      </c>
      <c r="T53" s="98">
        <v>0</v>
      </c>
      <c r="U53" s="101">
        <v>0</v>
      </c>
      <c r="V53" s="81">
        <f t="shared" si="21"/>
        <v>0</v>
      </c>
      <c r="W53" s="97" t="e">
        <f t="shared" si="9"/>
        <v>#DIV/0!</v>
      </c>
      <c r="X53" s="102">
        <f t="shared" si="22"/>
        <v>0</v>
      </c>
      <c r="Y53" s="101">
        <v>0</v>
      </c>
      <c r="Z53" s="103">
        <f t="shared" si="23"/>
        <v>0</v>
      </c>
      <c r="AA53" s="104" t="e">
        <f t="shared" si="24"/>
        <v>#DIV/0!</v>
      </c>
    </row>
    <row r="54" spans="2:27" ht="16.5">
      <c r="B54" s="89">
        <v>47</v>
      </c>
      <c r="C54" s="90" t="s">
        <v>119</v>
      </c>
      <c r="D54" s="91"/>
      <c r="E54" s="105"/>
      <c r="F54" s="93">
        <f t="shared" si="13"/>
        <v>0</v>
      </c>
      <c r="G54" s="94" t="e">
        <f t="shared" si="14"/>
        <v>#DIV/0!</v>
      </c>
      <c r="H54" s="100"/>
      <c r="I54" s="96"/>
      <c r="J54" s="93">
        <f t="shared" si="15"/>
        <v>0</v>
      </c>
      <c r="K54" s="97" t="e">
        <f t="shared" si="16"/>
        <v>#DIV/0!</v>
      </c>
      <c r="L54" s="98"/>
      <c r="M54" s="96"/>
      <c r="N54" s="81">
        <f t="shared" si="17"/>
        <v>0</v>
      </c>
      <c r="O54" s="99" t="e">
        <f t="shared" si="18"/>
        <v>#DIV/0!</v>
      </c>
      <c r="P54" s="100"/>
      <c r="Q54" s="96"/>
      <c r="R54" s="81">
        <f t="shared" si="19"/>
        <v>0</v>
      </c>
      <c r="S54" s="97" t="e">
        <f t="shared" si="20"/>
        <v>#DIV/0!</v>
      </c>
      <c r="T54" s="98">
        <v>0</v>
      </c>
      <c r="U54" s="101">
        <v>0</v>
      </c>
      <c r="V54" s="81">
        <f t="shared" si="21"/>
        <v>0</v>
      </c>
      <c r="W54" s="97" t="e">
        <f t="shared" si="9"/>
        <v>#DIV/0!</v>
      </c>
      <c r="X54" s="102">
        <f t="shared" si="22"/>
        <v>0</v>
      </c>
      <c r="Y54" s="101">
        <v>0</v>
      </c>
      <c r="Z54" s="103">
        <f t="shared" si="23"/>
        <v>0</v>
      </c>
      <c r="AA54" s="104" t="e">
        <f t="shared" si="24"/>
        <v>#DIV/0!</v>
      </c>
    </row>
    <row r="55" spans="2:27" ht="16.5">
      <c r="B55" s="89">
        <v>48</v>
      </c>
      <c r="C55" s="90" t="s">
        <v>120</v>
      </c>
      <c r="D55" s="91"/>
      <c r="E55" s="105"/>
      <c r="F55" s="93">
        <f t="shared" si="13"/>
        <v>0</v>
      </c>
      <c r="G55" s="94" t="e">
        <f t="shared" si="14"/>
        <v>#DIV/0!</v>
      </c>
      <c r="H55" s="100"/>
      <c r="I55" s="96"/>
      <c r="J55" s="93">
        <f t="shared" si="15"/>
        <v>0</v>
      </c>
      <c r="K55" s="97" t="e">
        <f t="shared" si="16"/>
        <v>#DIV/0!</v>
      </c>
      <c r="L55" s="98"/>
      <c r="M55" s="96"/>
      <c r="N55" s="81">
        <f t="shared" si="17"/>
        <v>0</v>
      </c>
      <c r="O55" s="99" t="e">
        <f t="shared" si="18"/>
        <v>#DIV/0!</v>
      </c>
      <c r="P55" s="100"/>
      <c r="Q55" s="96"/>
      <c r="R55" s="81">
        <f t="shared" si="19"/>
        <v>0</v>
      </c>
      <c r="S55" s="97" t="e">
        <f t="shared" si="20"/>
        <v>#DIV/0!</v>
      </c>
      <c r="T55" s="98">
        <v>0</v>
      </c>
      <c r="U55" s="101">
        <v>0</v>
      </c>
      <c r="V55" s="81">
        <f t="shared" si="21"/>
        <v>0</v>
      </c>
      <c r="W55" s="97" t="e">
        <f t="shared" si="9"/>
        <v>#DIV/0!</v>
      </c>
      <c r="X55" s="102">
        <f t="shared" si="22"/>
        <v>0</v>
      </c>
      <c r="Y55" s="101">
        <v>0</v>
      </c>
      <c r="Z55" s="103">
        <f t="shared" si="23"/>
        <v>0</v>
      </c>
      <c r="AA55" s="104" t="e">
        <f t="shared" si="24"/>
        <v>#DIV/0!</v>
      </c>
    </row>
    <row r="56" spans="2:27" ht="16.5">
      <c r="B56" s="89">
        <v>49</v>
      </c>
      <c r="C56" s="90" t="s">
        <v>121</v>
      </c>
      <c r="D56" s="91"/>
      <c r="E56" s="105"/>
      <c r="F56" s="93">
        <f t="shared" si="13"/>
        <v>0</v>
      </c>
      <c r="G56" s="94" t="e">
        <f t="shared" si="14"/>
        <v>#DIV/0!</v>
      </c>
      <c r="H56" s="100"/>
      <c r="I56" s="96"/>
      <c r="J56" s="93">
        <f t="shared" si="15"/>
        <v>0</v>
      </c>
      <c r="K56" s="97" t="e">
        <f t="shared" si="16"/>
        <v>#DIV/0!</v>
      </c>
      <c r="L56" s="98"/>
      <c r="M56" s="96"/>
      <c r="N56" s="81">
        <f t="shared" si="17"/>
        <v>0</v>
      </c>
      <c r="O56" s="99" t="e">
        <f t="shared" si="18"/>
        <v>#DIV/0!</v>
      </c>
      <c r="P56" s="100"/>
      <c r="Q56" s="96"/>
      <c r="R56" s="81">
        <f t="shared" si="19"/>
        <v>0</v>
      </c>
      <c r="S56" s="97" t="e">
        <f t="shared" si="20"/>
        <v>#DIV/0!</v>
      </c>
      <c r="T56" s="98">
        <v>0</v>
      </c>
      <c r="U56" s="101">
        <v>0</v>
      </c>
      <c r="V56" s="81">
        <f t="shared" si="21"/>
        <v>0</v>
      </c>
      <c r="W56" s="97" t="e">
        <f t="shared" si="9"/>
        <v>#DIV/0!</v>
      </c>
      <c r="X56" s="102">
        <f t="shared" si="22"/>
        <v>0</v>
      </c>
      <c r="Y56" s="101">
        <v>0</v>
      </c>
      <c r="Z56" s="103">
        <f t="shared" si="23"/>
        <v>0</v>
      </c>
      <c r="AA56" s="104" t="e">
        <f t="shared" si="24"/>
        <v>#DIV/0!</v>
      </c>
    </row>
    <row r="57" spans="2:27" ht="16.5">
      <c r="B57" s="89">
        <v>50</v>
      </c>
      <c r="C57" s="90" t="s">
        <v>122</v>
      </c>
      <c r="D57" s="91"/>
      <c r="E57" s="105"/>
      <c r="F57" s="93">
        <f t="shared" si="13"/>
        <v>0</v>
      </c>
      <c r="G57" s="94" t="e">
        <f t="shared" si="14"/>
        <v>#DIV/0!</v>
      </c>
      <c r="H57" s="100"/>
      <c r="I57" s="96"/>
      <c r="J57" s="93">
        <f t="shared" si="15"/>
        <v>0</v>
      </c>
      <c r="K57" s="97" t="e">
        <f t="shared" si="16"/>
        <v>#DIV/0!</v>
      </c>
      <c r="L57" s="98"/>
      <c r="M57" s="96"/>
      <c r="N57" s="81">
        <f t="shared" si="17"/>
        <v>0</v>
      </c>
      <c r="O57" s="99" t="e">
        <f t="shared" si="18"/>
        <v>#DIV/0!</v>
      </c>
      <c r="P57" s="100"/>
      <c r="Q57" s="96"/>
      <c r="R57" s="81">
        <f t="shared" si="19"/>
        <v>0</v>
      </c>
      <c r="S57" s="97" t="e">
        <f t="shared" si="20"/>
        <v>#DIV/0!</v>
      </c>
      <c r="T57" s="98">
        <v>0</v>
      </c>
      <c r="U57" s="101">
        <v>0</v>
      </c>
      <c r="V57" s="81">
        <f t="shared" si="21"/>
        <v>0</v>
      </c>
      <c r="W57" s="97" t="e">
        <f t="shared" si="9"/>
        <v>#DIV/0!</v>
      </c>
      <c r="X57" s="102">
        <f t="shared" si="22"/>
        <v>0</v>
      </c>
      <c r="Y57" s="101">
        <v>0</v>
      </c>
      <c r="Z57" s="103">
        <f t="shared" si="23"/>
        <v>0</v>
      </c>
      <c r="AA57" s="104" t="e">
        <f t="shared" si="24"/>
        <v>#DIV/0!</v>
      </c>
    </row>
    <row r="58" spans="2:27" ht="16.5">
      <c r="B58" s="89">
        <v>51</v>
      </c>
      <c r="C58" s="90" t="s">
        <v>123</v>
      </c>
      <c r="D58" s="91"/>
      <c r="E58" s="105"/>
      <c r="F58" s="93">
        <f t="shared" si="13"/>
        <v>0</v>
      </c>
      <c r="G58" s="94" t="e">
        <f t="shared" si="14"/>
        <v>#DIV/0!</v>
      </c>
      <c r="H58" s="100"/>
      <c r="I58" s="96"/>
      <c r="J58" s="93">
        <f t="shared" si="15"/>
        <v>0</v>
      </c>
      <c r="K58" s="97">
        <v>0</v>
      </c>
      <c r="L58" s="98"/>
      <c r="M58" s="96"/>
      <c r="N58" s="81">
        <f t="shared" si="17"/>
        <v>0</v>
      </c>
      <c r="O58" s="99" t="e">
        <f t="shared" si="18"/>
        <v>#DIV/0!</v>
      </c>
      <c r="P58" s="100"/>
      <c r="Q58" s="96"/>
      <c r="R58" s="81">
        <f t="shared" si="19"/>
        <v>0</v>
      </c>
      <c r="S58" s="97" t="e">
        <f t="shared" si="20"/>
        <v>#DIV/0!</v>
      </c>
      <c r="T58" s="98">
        <v>0</v>
      </c>
      <c r="U58" s="101">
        <v>0</v>
      </c>
      <c r="V58" s="81">
        <f t="shared" si="21"/>
        <v>0</v>
      </c>
      <c r="W58" s="97" t="e">
        <f t="shared" si="9"/>
        <v>#DIV/0!</v>
      </c>
      <c r="X58" s="102">
        <f t="shared" si="22"/>
        <v>0</v>
      </c>
      <c r="Y58" s="101">
        <v>0</v>
      </c>
      <c r="Z58" s="103">
        <f t="shared" si="23"/>
        <v>0</v>
      </c>
      <c r="AA58" s="104" t="e">
        <f t="shared" si="24"/>
        <v>#DIV/0!</v>
      </c>
    </row>
    <row r="59" spans="2:27" ht="16.5">
      <c r="B59" s="89">
        <v>52</v>
      </c>
      <c r="C59" s="90" t="s">
        <v>124</v>
      </c>
      <c r="D59" s="91"/>
      <c r="E59" s="105"/>
      <c r="F59" s="93">
        <f t="shared" si="13"/>
        <v>0</v>
      </c>
      <c r="G59" s="94" t="e">
        <f t="shared" si="14"/>
        <v>#DIV/0!</v>
      </c>
      <c r="H59" s="100"/>
      <c r="I59" s="96"/>
      <c r="J59" s="93">
        <f t="shared" si="15"/>
        <v>0</v>
      </c>
      <c r="K59" s="97" t="e">
        <f t="shared" si="16"/>
        <v>#DIV/0!</v>
      </c>
      <c r="L59" s="98"/>
      <c r="M59" s="96"/>
      <c r="N59" s="81">
        <f t="shared" si="17"/>
        <v>0</v>
      </c>
      <c r="O59" s="99" t="e">
        <f t="shared" si="18"/>
        <v>#DIV/0!</v>
      </c>
      <c r="P59" s="100"/>
      <c r="Q59" s="96"/>
      <c r="R59" s="81">
        <f t="shared" si="19"/>
        <v>0</v>
      </c>
      <c r="S59" s="97" t="e">
        <f t="shared" si="20"/>
        <v>#DIV/0!</v>
      </c>
      <c r="T59" s="98">
        <v>0</v>
      </c>
      <c r="U59" s="101">
        <v>0</v>
      </c>
      <c r="V59" s="81">
        <f t="shared" si="21"/>
        <v>0</v>
      </c>
      <c r="W59" s="97" t="e">
        <f t="shared" si="9"/>
        <v>#DIV/0!</v>
      </c>
      <c r="X59" s="102">
        <f t="shared" si="22"/>
        <v>0</v>
      </c>
      <c r="Y59" s="101">
        <v>0</v>
      </c>
      <c r="Z59" s="103">
        <f t="shared" si="23"/>
        <v>0</v>
      </c>
      <c r="AA59" s="104" t="e">
        <f t="shared" si="24"/>
        <v>#DIV/0!</v>
      </c>
    </row>
    <row r="60" spans="2:27" ht="16.5">
      <c r="B60" s="89">
        <v>53</v>
      </c>
      <c r="C60" s="90" t="s">
        <v>125</v>
      </c>
      <c r="D60" s="91"/>
      <c r="E60" s="105"/>
      <c r="F60" s="93">
        <f t="shared" si="13"/>
        <v>0</v>
      </c>
      <c r="G60" s="94" t="e">
        <f t="shared" si="14"/>
        <v>#DIV/0!</v>
      </c>
      <c r="H60" s="100"/>
      <c r="I60" s="96"/>
      <c r="J60" s="93">
        <f t="shared" si="15"/>
        <v>0</v>
      </c>
      <c r="K60" s="97" t="e">
        <f t="shared" si="16"/>
        <v>#DIV/0!</v>
      </c>
      <c r="L60" s="98"/>
      <c r="M60" s="96"/>
      <c r="N60" s="81">
        <f t="shared" si="17"/>
        <v>0</v>
      </c>
      <c r="O60" s="99" t="e">
        <f t="shared" si="18"/>
        <v>#DIV/0!</v>
      </c>
      <c r="P60" s="100"/>
      <c r="Q60" s="96"/>
      <c r="R60" s="81">
        <f t="shared" si="19"/>
        <v>0</v>
      </c>
      <c r="S60" s="97" t="e">
        <f t="shared" si="20"/>
        <v>#DIV/0!</v>
      </c>
      <c r="T60" s="98">
        <v>0</v>
      </c>
      <c r="U60" s="101">
        <v>0</v>
      </c>
      <c r="V60" s="81">
        <f t="shared" si="21"/>
        <v>0</v>
      </c>
      <c r="W60" s="97" t="e">
        <f t="shared" si="9"/>
        <v>#DIV/0!</v>
      </c>
      <c r="X60" s="102">
        <f t="shared" si="22"/>
        <v>0</v>
      </c>
      <c r="Y60" s="101">
        <v>0</v>
      </c>
      <c r="Z60" s="103">
        <f t="shared" si="23"/>
        <v>0</v>
      </c>
      <c r="AA60" s="104" t="e">
        <f t="shared" si="24"/>
        <v>#DIV/0!</v>
      </c>
    </row>
    <row r="61" spans="2:27" ht="16.5">
      <c r="B61" s="71"/>
      <c r="C61" s="106" t="s">
        <v>126</v>
      </c>
      <c r="D61" s="91"/>
      <c r="E61" s="105"/>
      <c r="F61" s="93">
        <f t="shared" si="13"/>
        <v>0</v>
      </c>
      <c r="G61" s="94" t="e">
        <f t="shared" si="14"/>
        <v>#DIV/0!</v>
      </c>
      <c r="H61" s="100"/>
      <c r="I61" s="96"/>
      <c r="J61" s="93">
        <f t="shared" si="15"/>
        <v>0</v>
      </c>
      <c r="K61" s="97">
        <v>0</v>
      </c>
      <c r="L61" s="98"/>
      <c r="M61" s="96"/>
      <c r="N61" s="81">
        <f t="shared" si="17"/>
        <v>0</v>
      </c>
      <c r="O61" s="99">
        <v>0</v>
      </c>
      <c r="P61" s="100"/>
      <c r="Q61" s="96"/>
      <c r="R61" s="81">
        <f t="shared" si="19"/>
        <v>0</v>
      </c>
      <c r="S61" s="97">
        <v>0</v>
      </c>
      <c r="T61" s="98">
        <v>0</v>
      </c>
      <c r="U61" s="101">
        <v>0</v>
      </c>
      <c r="V61" s="81">
        <f t="shared" si="21"/>
        <v>0</v>
      </c>
      <c r="W61" s="97" t="e">
        <f t="shared" si="9"/>
        <v>#DIV/0!</v>
      </c>
      <c r="X61" s="102">
        <f t="shared" si="22"/>
        <v>0</v>
      </c>
      <c r="Y61" s="101">
        <v>0</v>
      </c>
      <c r="Z61" s="103">
        <f t="shared" si="23"/>
        <v>0</v>
      </c>
      <c r="AA61" s="104" t="e">
        <f t="shared" si="24"/>
        <v>#DIV/0!</v>
      </c>
    </row>
    <row r="62" spans="2:27" ht="18">
      <c r="B62" s="71"/>
      <c r="C62" s="107"/>
      <c r="D62" s="108"/>
      <c r="E62" s="109"/>
      <c r="F62" s="110"/>
      <c r="G62" s="111"/>
      <c r="H62" s="112"/>
      <c r="I62" s="109"/>
      <c r="J62" s="113"/>
      <c r="K62" s="114"/>
      <c r="L62" s="115"/>
      <c r="M62" s="109"/>
      <c r="N62" s="113"/>
      <c r="O62" s="116"/>
      <c r="P62" s="112"/>
      <c r="Q62" s="109"/>
      <c r="R62" s="113"/>
      <c r="S62" s="114"/>
      <c r="T62" s="115"/>
      <c r="U62" s="117"/>
      <c r="V62" s="113"/>
      <c r="W62" s="116"/>
      <c r="X62" s="118"/>
      <c r="Y62" s="117"/>
      <c r="Z62" s="110"/>
      <c r="AA62" s="119"/>
    </row>
    <row r="63" spans="2:27" ht="18.75" thickBot="1">
      <c r="B63" s="120"/>
      <c r="C63" s="121" t="s">
        <v>33</v>
      </c>
      <c r="D63" s="122">
        <f aca="true" t="shared" si="25" ref="D63:Y63">SUM(D8:D62)</f>
        <v>0</v>
      </c>
      <c r="E63" s="123">
        <f t="shared" si="25"/>
        <v>0</v>
      </c>
      <c r="F63" s="124">
        <f t="shared" si="25"/>
        <v>0</v>
      </c>
      <c r="G63" s="125">
        <v>0</v>
      </c>
      <c r="H63" s="126">
        <f t="shared" si="25"/>
        <v>0</v>
      </c>
      <c r="I63" s="123">
        <f t="shared" si="25"/>
        <v>0</v>
      </c>
      <c r="J63" s="127">
        <f t="shared" si="25"/>
        <v>0</v>
      </c>
      <c r="K63" s="128" t="e">
        <f t="shared" si="16"/>
        <v>#DIV/0!</v>
      </c>
      <c r="L63" s="129">
        <f t="shared" si="25"/>
        <v>0</v>
      </c>
      <c r="M63" s="123">
        <f t="shared" si="25"/>
        <v>0</v>
      </c>
      <c r="N63" s="127">
        <f t="shared" si="25"/>
        <v>0</v>
      </c>
      <c r="O63" s="130" t="e">
        <f t="shared" si="18"/>
        <v>#DIV/0!</v>
      </c>
      <c r="P63" s="126">
        <f t="shared" si="25"/>
        <v>0</v>
      </c>
      <c r="Q63" s="123">
        <f t="shared" si="25"/>
        <v>0</v>
      </c>
      <c r="R63" s="127">
        <f t="shared" si="25"/>
        <v>0</v>
      </c>
      <c r="S63" s="128" t="e">
        <f t="shared" si="20"/>
        <v>#DIV/0!</v>
      </c>
      <c r="T63" s="129">
        <f t="shared" si="25"/>
        <v>0</v>
      </c>
      <c r="U63" s="123">
        <f t="shared" si="25"/>
        <v>0</v>
      </c>
      <c r="V63" s="127">
        <f t="shared" si="25"/>
        <v>0</v>
      </c>
      <c r="W63" s="130" t="e">
        <f>V63/T63</f>
        <v>#DIV/0!</v>
      </c>
      <c r="X63" s="126">
        <f t="shared" si="25"/>
        <v>0</v>
      </c>
      <c r="Y63" s="123">
        <f t="shared" si="25"/>
        <v>0</v>
      </c>
      <c r="Z63" s="124">
        <f t="shared" si="23"/>
        <v>0</v>
      </c>
      <c r="AA63" s="131" t="e">
        <f t="shared" si="24"/>
        <v>#DIV/0!</v>
      </c>
    </row>
    <row r="64" spans="3:27" ht="15.75" thickTop="1">
      <c r="C64" s="132"/>
      <c r="F64" s="133"/>
      <c r="G64" s="134"/>
      <c r="J64" s="133"/>
      <c r="K64" s="134"/>
      <c r="N64" s="133"/>
      <c r="O64" s="134"/>
      <c r="Q64" s="135"/>
      <c r="R64" s="136"/>
      <c r="S64" s="134"/>
      <c r="V64" s="133"/>
      <c r="W64" s="137"/>
      <c r="Z64" s="133"/>
      <c r="AA64" s="137"/>
    </row>
    <row r="65" spans="3:27" ht="15">
      <c r="C65" s="132"/>
      <c r="F65" s="133"/>
      <c r="G65" s="134"/>
      <c r="J65" s="133"/>
      <c r="K65" s="134"/>
      <c r="N65" s="133"/>
      <c r="O65" s="134"/>
      <c r="Q65" s="135"/>
      <c r="R65" s="136"/>
      <c r="S65" s="134"/>
      <c r="V65" s="133"/>
      <c r="W65" s="137"/>
      <c r="Z65" s="133"/>
      <c r="AA65" s="137"/>
    </row>
    <row r="66" spans="3:27" ht="15">
      <c r="C66" s="132"/>
      <c r="F66" s="133"/>
      <c r="G66" s="134"/>
      <c r="J66" s="133"/>
      <c r="K66" s="134"/>
      <c r="N66" s="133"/>
      <c r="O66" s="134"/>
      <c r="Q66" s="135"/>
      <c r="R66" s="136"/>
      <c r="S66" s="134"/>
      <c r="V66" s="133"/>
      <c r="W66" s="137"/>
      <c r="Z66" s="133"/>
      <c r="AA66" s="137"/>
    </row>
    <row r="67" spans="3:27" ht="15">
      <c r="C67" s="132"/>
      <c r="F67" s="133"/>
      <c r="G67" s="134"/>
      <c r="J67" s="133"/>
      <c r="K67" s="134"/>
      <c r="N67" s="136"/>
      <c r="O67" s="134"/>
      <c r="Q67" s="135"/>
      <c r="R67" s="136"/>
      <c r="S67" s="134"/>
      <c r="V67" s="133"/>
      <c r="W67" s="137"/>
      <c r="Z67" s="133"/>
      <c r="AA67" s="137"/>
    </row>
  </sheetData>
  <mergeCells count="8">
    <mergeCell ref="C1:AA1"/>
    <mergeCell ref="C4:C5"/>
    <mergeCell ref="D5:G5"/>
    <mergeCell ref="H5:K5"/>
    <mergeCell ref="L5:O5"/>
    <mergeCell ref="P5:S5"/>
    <mergeCell ref="T5:W5"/>
    <mergeCell ref="X5:AA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5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workbookViewId="0" topLeftCell="A1">
      <selection activeCell="B36" sqref="B36"/>
    </sheetView>
  </sheetViews>
  <sheetFormatPr defaultColWidth="9.00390625" defaultRowHeight="12.75"/>
  <cols>
    <col min="1" max="1" width="2.875" style="0" customWidth="1"/>
    <col min="2" max="2" width="20.375" style="0" customWidth="1"/>
    <col min="3" max="3" width="3.75390625" style="0" customWidth="1"/>
    <col min="4" max="4" width="27.125" style="0" customWidth="1"/>
    <col min="5" max="5" width="1.625" style="0" customWidth="1"/>
    <col min="6" max="6" width="17.75390625" style="0" customWidth="1"/>
    <col min="7" max="7" width="1.625" style="0" customWidth="1"/>
    <col min="8" max="8" width="17.625" style="0" customWidth="1"/>
    <col min="9" max="9" width="1.625" style="0" customWidth="1"/>
    <col min="10" max="10" width="17.75390625" style="0" customWidth="1"/>
    <col min="11" max="11" width="1.625" style="0" customWidth="1"/>
    <col min="12" max="12" width="17.75390625" style="0" customWidth="1"/>
    <col min="13" max="13" width="1.625" style="0" customWidth="1"/>
    <col min="14" max="14" width="17.75390625" style="0" customWidth="1"/>
    <col min="15" max="15" width="1.75390625" style="0" customWidth="1"/>
    <col min="16" max="16" width="17.75390625" style="0" customWidth="1"/>
    <col min="17" max="17" width="1.75390625" style="0" customWidth="1"/>
    <col min="18" max="18" width="17.75390625" style="0" customWidth="1"/>
    <col min="19" max="19" width="1.625" style="0" customWidth="1"/>
    <col min="20" max="20" width="17.75390625" style="0" customWidth="1"/>
    <col min="21" max="21" width="1.625" style="0" customWidth="1"/>
  </cols>
  <sheetData>
    <row r="1" spans="2:20" ht="12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34.5" customHeight="1">
      <c r="B2" s="355" t="s">
        <v>239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2:20" ht="23.25" customHeight="1">
      <c r="B3" s="49" t="s">
        <v>0</v>
      </c>
      <c r="C3" s="6" t="s">
        <v>22</v>
      </c>
      <c r="D3" s="50" t="s">
        <v>34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3.25" customHeight="1">
      <c r="B4" s="49" t="s">
        <v>1</v>
      </c>
      <c r="C4" s="6" t="s">
        <v>22</v>
      </c>
      <c r="D4" s="50" t="s">
        <v>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 t="s">
        <v>264</v>
      </c>
    </row>
    <row r="5" spans="1:22" ht="13.5" customHeight="1">
      <c r="A5" s="37"/>
      <c r="B5" s="8"/>
      <c r="C5" s="233"/>
      <c r="D5" s="8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4"/>
      <c r="U5" s="37"/>
      <c r="V5" s="37"/>
    </row>
    <row r="6" spans="1:22" ht="17.25" customHeight="1">
      <c r="A6" s="37"/>
      <c r="B6" s="353" t="s">
        <v>38</v>
      </c>
      <c r="C6" s="353"/>
      <c r="D6" s="353"/>
      <c r="E6" s="233"/>
      <c r="F6" s="283" t="s">
        <v>187</v>
      </c>
      <c r="G6" s="284"/>
      <c r="H6" s="283" t="s">
        <v>195</v>
      </c>
      <c r="I6" s="285"/>
      <c r="J6" s="283" t="s">
        <v>196</v>
      </c>
      <c r="K6" s="286"/>
      <c r="L6" s="283" t="s">
        <v>238</v>
      </c>
      <c r="M6" s="286"/>
      <c r="N6" s="283" t="s">
        <v>197</v>
      </c>
      <c r="O6" s="286"/>
      <c r="P6" s="283" t="s">
        <v>198</v>
      </c>
      <c r="Q6" s="287"/>
      <c r="R6" s="283" t="s">
        <v>237</v>
      </c>
      <c r="S6" s="239"/>
      <c r="T6" s="356" t="s">
        <v>7</v>
      </c>
      <c r="U6" s="37"/>
      <c r="V6" s="37"/>
    </row>
    <row r="7" spans="1:22" ht="17.25" customHeight="1">
      <c r="A7" s="37"/>
      <c r="B7" s="353"/>
      <c r="C7" s="353"/>
      <c r="D7" s="353"/>
      <c r="E7" s="233"/>
      <c r="F7" s="240" t="s">
        <v>188</v>
      </c>
      <c r="G7" s="241"/>
      <c r="H7" s="240" t="s">
        <v>190</v>
      </c>
      <c r="I7" s="242"/>
      <c r="J7" s="240" t="s">
        <v>235</v>
      </c>
      <c r="K7" s="195"/>
      <c r="L7" s="240" t="s">
        <v>257</v>
      </c>
      <c r="M7" s="195"/>
      <c r="N7" s="243" t="s">
        <v>192</v>
      </c>
      <c r="O7" s="195"/>
      <c r="P7" s="243" t="s">
        <v>193</v>
      </c>
      <c r="Q7" s="244"/>
      <c r="R7" s="243" t="s">
        <v>259</v>
      </c>
      <c r="S7" s="239"/>
      <c r="T7" s="356"/>
      <c r="U7" s="37"/>
      <c r="V7" s="37"/>
    </row>
    <row r="8" spans="1:22" ht="17.25" customHeight="1">
      <c r="A8" s="37"/>
      <c r="B8" s="354"/>
      <c r="C8" s="354"/>
      <c r="D8" s="354"/>
      <c r="E8" s="233"/>
      <c r="F8" s="240" t="s">
        <v>189</v>
      </c>
      <c r="G8" s="241"/>
      <c r="H8" s="240" t="s">
        <v>191</v>
      </c>
      <c r="I8" s="242"/>
      <c r="J8" s="240" t="s">
        <v>236</v>
      </c>
      <c r="K8" s="195"/>
      <c r="L8" s="245" t="s">
        <v>258</v>
      </c>
      <c r="M8" s="195"/>
      <c r="N8" s="240" t="s">
        <v>191</v>
      </c>
      <c r="O8" s="195"/>
      <c r="P8" s="240" t="s">
        <v>194</v>
      </c>
      <c r="Q8" s="208"/>
      <c r="R8" s="240" t="s">
        <v>260</v>
      </c>
      <c r="S8" s="239"/>
      <c r="T8" s="357"/>
      <c r="U8" s="37"/>
      <c r="V8" s="37"/>
    </row>
    <row r="9" spans="1:22" ht="12.75" customHeight="1">
      <c r="A9" s="37"/>
      <c r="B9" s="8"/>
      <c r="C9" s="8"/>
      <c r="D9" s="8"/>
      <c r="E9" s="233"/>
      <c r="F9" s="233"/>
      <c r="G9" s="233"/>
      <c r="H9" s="9"/>
      <c r="I9" s="9"/>
      <c r="J9" s="9"/>
      <c r="K9" s="9"/>
      <c r="L9" s="9"/>
      <c r="M9" s="9"/>
      <c r="N9" s="9"/>
      <c r="O9" s="9"/>
      <c r="P9" s="9"/>
      <c r="Q9" s="246"/>
      <c r="R9" s="9"/>
      <c r="S9" s="9"/>
      <c r="T9" s="9"/>
      <c r="U9" s="37"/>
      <c r="V9" s="37"/>
    </row>
    <row r="10" spans="1:20" ht="24.75" customHeight="1">
      <c r="A10" s="1" t="s">
        <v>46</v>
      </c>
      <c r="B10" s="5" t="s">
        <v>35</v>
      </c>
      <c r="C10" s="8"/>
      <c r="D10" s="8"/>
      <c r="E10" s="6"/>
      <c r="F10" s="6"/>
      <c r="G10" s="6"/>
      <c r="H10" s="9"/>
      <c r="I10" s="2"/>
      <c r="J10" s="2"/>
      <c r="K10" s="2"/>
      <c r="L10" s="2"/>
      <c r="M10" s="2"/>
      <c r="N10" s="2"/>
      <c r="O10" s="2"/>
      <c r="P10" s="2"/>
      <c r="Q10" s="209"/>
      <c r="R10" s="2"/>
      <c r="S10" s="2"/>
      <c r="T10" s="2"/>
    </row>
    <row r="11" spans="2:20" ht="24.75" customHeight="1">
      <c r="B11" s="288" t="s">
        <v>54</v>
      </c>
      <c r="C11" s="8"/>
      <c r="D11" s="34" t="s">
        <v>7</v>
      </c>
      <c r="E11" s="39"/>
      <c r="F11" s="39">
        <f>F12+F13</f>
        <v>3000</v>
      </c>
      <c r="G11" s="39"/>
      <c r="H11" s="39">
        <f>H12+H13</f>
        <v>0</v>
      </c>
      <c r="I11" s="10"/>
      <c r="J11" s="39">
        <f>J12+J13</f>
        <v>50</v>
      </c>
      <c r="K11" s="10"/>
      <c r="L11" s="39">
        <f>L12+L13</f>
        <v>0</v>
      </c>
      <c r="M11" s="10"/>
      <c r="N11" s="39">
        <f>N12+N13</f>
        <v>13380</v>
      </c>
      <c r="O11" s="10"/>
      <c r="P11" s="39">
        <f>P12+P13</f>
        <v>2020</v>
      </c>
      <c r="Q11" s="39"/>
      <c r="R11" s="39">
        <f>R12+R13</f>
        <v>0</v>
      </c>
      <c r="S11" s="10"/>
      <c r="T11" s="39">
        <f>T12+T13</f>
        <v>18450</v>
      </c>
    </row>
    <row r="12" spans="1:20" ht="19.5" customHeight="1">
      <c r="A12" s="1"/>
      <c r="B12" s="289"/>
      <c r="C12" s="2"/>
      <c r="D12" s="2" t="s">
        <v>332</v>
      </c>
      <c r="E12" s="41"/>
      <c r="F12" s="40">
        <v>3000</v>
      </c>
      <c r="G12" s="41"/>
      <c r="H12" s="40">
        <v>0</v>
      </c>
      <c r="I12" s="33"/>
      <c r="J12" s="33">
        <v>50</v>
      </c>
      <c r="K12" s="33"/>
      <c r="L12" s="33">
        <v>0</v>
      </c>
      <c r="M12" s="33"/>
      <c r="N12" s="33">
        <v>9380</v>
      </c>
      <c r="O12" s="33"/>
      <c r="P12" s="33">
        <v>2020</v>
      </c>
      <c r="Q12" s="33"/>
      <c r="R12" s="33">
        <v>0</v>
      </c>
      <c r="S12" s="33"/>
      <c r="T12" s="33">
        <f>F12+H12+J12+N12+P12</f>
        <v>14450</v>
      </c>
    </row>
    <row r="13" spans="1:20" ht="18.75" customHeight="1">
      <c r="A13" s="1"/>
      <c r="B13" s="289"/>
      <c r="C13" s="2"/>
      <c r="D13" s="2" t="s">
        <v>45</v>
      </c>
      <c r="E13" s="41"/>
      <c r="F13" s="40">
        <v>0</v>
      </c>
      <c r="G13" s="41"/>
      <c r="H13" s="40">
        <v>0</v>
      </c>
      <c r="I13" s="33"/>
      <c r="J13" s="33">
        <v>0</v>
      </c>
      <c r="K13" s="33"/>
      <c r="L13" s="33">
        <v>0</v>
      </c>
      <c r="M13" s="33"/>
      <c r="N13" s="33">
        <v>4000</v>
      </c>
      <c r="O13" s="33"/>
      <c r="P13" s="33">
        <v>0</v>
      </c>
      <c r="Q13" s="33"/>
      <c r="R13" s="33">
        <v>0</v>
      </c>
      <c r="S13" s="33"/>
      <c r="T13" s="33">
        <f>F13+H13+J13+N13+P13</f>
        <v>4000</v>
      </c>
    </row>
    <row r="14" spans="1:20" ht="12.75" customHeight="1">
      <c r="A14" s="1"/>
      <c r="B14" s="289"/>
      <c r="C14" s="2"/>
      <c r="D14" s="2"/>
      <c r="E14" s="41"/>
      <c r="F14" s="40"/>
      <c r="G14" s="41"/>
      <c r="H14" s="4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8.75" customHeight="1">
      <c r="A15" s="1"/>
      <c r="B15" s="288" t="s">
        <v>202</v>
      </c>
      <c r="C15" s="281" t="s">
        <v>328</v>
      </c>
      <c r="D15" s="2" t="s">
        <v>317</v>
      </c>
      <c r="E15" s="41"/>
      <c r="F15" s="282" t="s">
        <v>326</v>
      </c>
      <c r="G15" s="41"/>
      <c r="H15" s="40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282" t="s">
        <v>326</v>
      </c>
    </row>
    <row r="16" spans="1:20" ht="12.75" customHeight="1">
      <c r="A16" s="1"/>
      <c r="B16" s="289"/>
      <c r="C16" s="2"/>
      <c r="D16" s="2"/>
      <c r="E16" s="41"/>
      <c r="F16" s="40"/>
      <c r="G16" s="41"/>
      <c r="H16" s="4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4.75" customHeight="1" hidden="1">
      <c r="A17" s="1"/>
      <c r="B17" s="288" t="s">
        <v>220</v>
      </c>
      <c r="C17" s="2"/>
      <c r="D17" s="2" t="s">
        <v>332</v>
      </c>
      <c r="E17" s="41"/>
      <c r="F17" s="43">
        <v>0</v>
      </c>
      <c r="G17" s="41"/>
      <c r="H17" s="43">
        <v>0</v>
      </c>
      <c r="I17" s="33"/>
      <c r="J17" s="10">
        <v>0</v>
      </c>
      <c r="K17" s="10"/>
      <c r="L17" s="10">
        <v>0</v>
      </c>
      <c r="M17" s="10"/>
      <c r="N17" s="10">
        <v>0</v>
      </c>
      <c r="O17" s="10"/>
      <c r="P17" s="10">
        <v>0</v>
      </c>
      <c r="Q17" s="10"/>
      <c r="R17" s="10">
        <v>0</v>
      </c>
      <c r="S17" s="10"/>
      <c r="T17" s="10">
        <f>F17+H17+J17+L17+N17+P17+R17</f>
        <v>0</v>
      </c>
    </row>
    <row r="18" spans="1:20" ht="12.75" customHeight="1" hidden="1">
      <c r="A18" s="1"/>
      <c r="B18" s="288"/>
      <c r="C18" s="2"/>
      <c r="D18" s="2"/>
      <c r="E18" s="41"/>
      <c r="F18" s="43"/>
      <c r="G18" s="41"/>
      <c r="H18" s="43"/>
      <c r="I18" s="3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24.75" customHeight="1">
      <c r="A19" s="1"/>
      <c r="B19" s="288" t="s">
        <v>335</v>
      </c>
      <c r="C19" s="2"/>
      <c r="D19" s="34" t="s">
        <v>7</v>
      </c>
      <c r="E19" s="39"/>
      <c r="F19" s="39">
        <f>F20+F21</f>
        <v>0</v>
      </c>
      <c r="G19" s="39"/>
      <c r="H19" s="39">
        <f>H20+H21</f>
        <v>0</v>
      </c>
      <c r="I19" s="10"/>
      <c r="J19" s="39">
        <f>J20+J21</f>
        <v>0</v>
      </c>
      <c r="K19" s="10"/>
      <c r="L19" s="39">
        <f>L20+L21</f>
        <v>0</v>
      </c>
      <c r="M19" s="10"/>
      <c r="N19" s="39">
        <f>N20+N21</f>
        <v>500</v>
      </c>
      <c r="O19" s="10"/>
      <c r="P19" s="39">
        <f>P20+P21</f>
        <v>0</v>
      </c>
      <c r="Q19" s="39"/>
      <c r="R19" s="39">
        <f>R20+R21</f>
        <v>0</v>
      </c>
      <c r="S19" s="10"/>
      <c r="T19" s="39">
        <f>T20+T21</f>
        <v>500</v>
      </c>
    </row>
    <row r="20" spans="1:20" ht="19.5" customHeight="1">
      <c r="A20" s="1"/>
      <c r="B20" s="288" t="s">
        <v>336</v>
      </c>
      <c r="C20" s="2"/>
      <c r="D20" s="2" t="s">
        <v>332</v>
      </c>
      <c r="E20" s="41"/>
      <c r="F20" s="38">
        <v>0</v>
      </c>
      <c r="G20" s="41"/>
      <c r="H20" s="38">
        <v>0</v>
      </c>
      <c r="I20" s="33"/>
      <c r="J20" s="33">
        <v>0</v>
      </c>
      <c r="K20" s="33"/>
      <c r="L20" s="33">
        <v>0</v>
      </c>
      <c r="M20" s="33"/>
      <c r="N20" s="33">
        <v>400</v>
      </c>
      <c r="O20" s="33"/>
      <c r="P20" s="33">
        <v>0</v>
      </c>
      <c r="Q20" s="33"/>
      <c r="R20" s="33">
        <v>0</v>
      </c>
      <c r="S20" s="33"/>
      <c r="T20" s="33">
        <f>F20+H20+J20+N20+P20</f>
        <v>400</v>
      </c>
    </row>
    <row r="21" spans="1:20" ht="19.5" customHeight="1">
      <c r="A21" s="1"/>
      <c r="B21" s="289"/>
      <c r="C21" s="2"/>
      <c r="D21" s="2" t="s">
        <v>45</v>
      </c>
      <c r="E21" s="41"/>
      <c r="F21" s="38">
        <v>0</v>
      </c>
      <c r="G21" s="41"/>
      <c r="H21" s="38">
        <v>0</v>
      </c>
      <c r="I21" s="33"/>
      <c r="J21" s="33">
        <v>0</v>
      </c>
      <c r="K21" s="33"/>
      <c r="L21" s="33">
        <v>0</v>
      </c>
      <c r="M21" s="33"/>
      <c r="N21" s="33">
        <v>100</v>
      </c>
      <c r="O21" s="33"/>
      <c r="P21" s="33">
        <v>0</v>
      </c>
      <c r="Q21" s="33"/>
      <c r="R21" s="33">
        <v>0</v>
      </c>
      <c r="S21" s="33"/>
      <c r="T21" s="33">
        <f>F21+H21+J21+N21+P21</f>
        <v>100</v>
      </c>
    </row>
    <row r="22" spans="1:20" ht="12.75" customHeight="1">
      <c r="A22" s="1"/>
      <c r="B22" s="289"/>
      <c r="C22" s="2"/>
      <c r="D22" s="2"/>
      <c r="E22" s="41"/>
      <c r="F22" s="38"/>
      <c r="G22" s="41"/>
      <c r="H22" s="3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4.75" customHeight="1">
      <c r="A23" s="1"/>
      <c r="B23" s="288" t="s">
        <v>37</v>
      </c>
      <c r="C23" s="2"/>
      <c r="D23" s="2" t="s">
        <v>332</v>
      </c>
      <c r="E23" s="41"/>
      <c r="F23" s="43">
        <v>0</v>
      </c>
      <c r="G23" s="41"/>
      <c r="H23" s="43">
        <v>0</v>
      </c>
      <c r="I23" s="33"/>
      <c r="J23" s="10">
        <v>0</v>
      </c>
      <c r="K23" s="10"/>
      <c r="L23" s="10">
        <v>0</v>
      </c>
      <c r="M23" s="10"/>
      <c r="N23" s="10">
        <v>460</v>
      </c>
      <c r="O23" s="10"/>
      <c r="P23" s="10">
        <v>0</v>
      </c>
      <c r="Q23" s="10"/>
      <c r="R23" s="10">
        <v>0</v>
      </c>
      <c r="S23" s="10"/>
      <c r="T23" s="10">
        <f>F23+H23+J23+N23+P23+R23</f>
        <v>460</v>
      </c>
    </row>
    <row r="24" spans="1:20" ht="12.75" customHeight="1">
      <c r="A24" s="1"/>
      <c r="B24" s="5"/>
      <c r="C24" s="2"/>
      <c r="D24" s="2"/>
      <c r="E24" s="41"/>
      <c r="F24" s="42"/>
      <c r="G24" s="41"/>
      <c r="H24" s="42"/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4.75" customHeight="1">
      <c r="A25" s="1" t="s">
        <v>47</v>
      </c>
      <c r="B25" s="5" t="s">
        <v>36</v>
      </c>
      <c r="C25" s="2"/>
      <c r="D25" s="34" t="s">
        <v>7</v>
      </c>
      <c r="E25" s="41"/>
      <c r="F25" s="42">
        <f>SUM(F26:F28)</f>
        <v>29105</v>
      </c>
      <c r="G25" s="41"/>
      <c r="H25" s="42">
        <f>SUM(H26:H28)</f>
        <v>0</v>
      </c>
      <c r="I25" s="33"/>
      <c r="J25" s="42">
        <f>SUM(J26:J28)</f>
        <v>0</v>
      </c>
      <c r="K25" s="10"/>
      <c r="L25" s="42">
        <f>SUM(L26:L28)</f>
        <v>0</v>
      </c>
      <c r="M25" s="10"/>
      <c r="N25" s="42">
        <f>SUM(N26:N28)</f>
        <v>10214</v>
      </c>
      <c r="O25" s="10"/>
      <c r="P25" s="42">
        <f>SUM(P26:P28)</f>
        <v>9134</v>
      </c>
      <c r="Q25" s="42"/>
      <c r="R25" s="42">
        <f>SUM(R26:R28)</f>
        <v>0</v>
      </c>
      <c r="S25" s="10"/>
      <c r="T25" s="39">
        <f>T26+T27+T28+T30</f>
        <v>48579</v>
      </c>
    </row>
    <row r="26" spans="1:20" ht="19.5" customHeight="1">
      <c r="A26" s="1"/>
      <c r="B26" s="5"/>
      <c r="C26" s="2"/>
      <c r="D26" s="2" t="s">
        <v>332</v>
      </c>
      <c r="E26" s="41"/>
      <c r="F26" s="40">
        <v>250</v>
      </c>
      <c r="G26" s="41"/>
      <c r="H26" s="40">
        <v>0</v>
      </c>
      <c r="I26" s="33"/>
      <c r="J26" s="33">
        <v>0</v>
      </c>
      <c r="K26" s="33"/>
      <c r="L26" s="33">
        <v>0</v>
      </c>
      <c r="M26" s="33"/>
      <c r="N26" s="33">
        <v>3714</v>
      </c>
      <c r="O26" s="33"/>
      <c r="P26" s="33">
        <v>10</v>
      </c>
      <c r="Q26" s="33"/>
      <c r="R26" s="33">
        <v>0</v>
      </c>
      <c r="S26" s="10"/>
      <c r="T26" s="38">
        <f>F26+H26+J26+N26+P26</f>
        <v>3974</v>
      </c>
    </row>
    <row r="27" spans="1:20" ht="19.5" customHeight="1">
      <c r="A27" s="1"/>
      <c r="B27" s="5"/>
      <c r="C27" s="2"/>
      <c r="D27" s="2" t="s">
        <v>42</v>
      </c>
      <c r="E27" s="41"/>
      <c r="F27" s="40">
        <v>28105</v>
      </c>
      <c r="G27" s="41"/>
      <c r="H27" s="40">
        <v>0</v>
      </c>
      <c r="I27" s="33"/>
      <c r="J27" s="33">
        <v>0</v>
      </c>
      <c r="K27" s="33"/>
      <c r="L27" s="33">
        <v>0</v>
      </c>
      <c r="M27" s="33"/>
      <c r="N27" s="33">
        <v>0</v>
      </c>
      <c r="O27" s="33"/>
      <c r="P27" s="33">
        <v>0</v>
      </c>
      <c r="Q27" s="33"/>
      <c r="R27" s="33">
        <v>0</v>
      </c>
      <c r="S27" s="10"/>
      <c r="T27" s="38">
        <f>F27+H27+J27+N27+P27</f>
        <v>28105</v>
      </c>
    </row>
    <row r="28" spans="1:20" ht="19.5" customHeight="1">
      <c r="A28" s="1"/>
      <c r="B28" s="5"/>
      <c r="C28" s="2"/>
      <c r="D28" s="2" t="s">
        <v>28</v>
      </c>
      <c r="E28" s="41"/>
      <c r="F28" s="40">
        <v>750</v>
      </c>
      <c r="G28" s="41"/>
      <c r="H28" s="40">
        <v>0</v>
      </c>
      <c r="I28" s="33"/>
      <c r="J28" s="33">
        <v>0</v>
      </c>
      <c r="K28" s="33"/>
      <c r="L28" s="33">
        <v>0</v>
      </c>
      <c r="M28" s="33"/>
      <c r="N28" s="33">
        <v>6500</v>
      </c>
      <c r="O28" s="33"/>
      <c r="P28" s="33">
        <v>9124</v>
      </c>
      <c r="Q28" s="33"/>
      <c r="R28" s="33">
        <v>0</v>
      </c>
      <c r="S28" s="10"/>
      <c r="T28" s="38">
        <f>F28+H28+J28+N28+P28</f>
        <v>16374</v>
      </c>
    </row>
    <row r="29" spans="1:20" ht="12.75" customHeight="1">
      <c r="A29" s="1"/>
      <c r="B29" s="5"/>
      <c r="C29" s="2"/>
      <c r="D29" s="2"/>
      <c r="E29" s="41"/>
      <c r="F29" s="40"/>
      <c r="G29" s="41"/>
      <c r="H29" s="4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8.75" customHeight="1">
      <c r="A30" s="1"/>
      <c r="B30" s="288" t="s">
        <v>202</v>
      </c>
      <c r="C30" s="281"/>
      <c r="D30" s="2" t="s">
        <v>28</v>
      </c>
      <c r="E30" s="41"/>
      <c r="F30" s="282">
        <v>126</v>
      </c>
      <c r="G30" s="41"/>
      <c r="H30" s="40">
        <v>0</v>
      </c>
      <c r="I30" s="33"/>
      <c r="J30" s="33">
        <v>0</v>
      </c>
      <c r="K30" s="33"/>
      <c r="L30" s="33">
        <v>0</v>
      </c>
      <c r="M30" s="33"/>
      <c r="N30" s="33">
        <v>0</v>
      </c>
      <c r="O30" s="33"/>
      <c r="P30" s="33">
        <v>0</v>
      </c>
      <c r="Q30" s="33"/>
      <c r="R30" s="33">
        <v>0</v>
      </c>
      <c r="S30" s="33"/>
      <c r="T30" s="38">
        <f>F30+H30+J30+N30+P30</f>
        <v>126</v>
      </c>
    </row>
    <row r="31" spans="1:20" ht="12.75" customHeight="1">
      <c r="A31" s="1"/>
      <c r="B31" s="5"/>
      <c r="C31" s="2"/>
      <c r="D31" s="2"/>
      <c r="E31" s="41"/>
      <c r="F31" s="40"/>
      <c r="G31" s="41"/>
      <c r="H31" s="4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24.75" customHeight="1">
      <c r="A32" s="1" t="s">
        <v>48</v>
      </c>
      <c r="B32" s="5" t="s">
        <v>253</v>
      </c>
      <c r="C32" s="2"/>
      <c r="D32" s="34" t="s">
        <v>7</v>
      </c>
      <c r="E32" s="41"/>
      <c r="F32" s="42">
        <f>SUM(F33:F34)</f>
        <v>30034</v>
      </c>
      <c r="G32" s="41"/>
      <c r="H32" s="42">
        <f>SUM(H33:H34)</f>
        <v>1100</v>
      </c>
      <c r="I32" s="33"/>
      <c r="J32" s="42">
        <f>SUM(J33:J34)</f>
        <v>550</v>
      </c>
      <c r="K32" s="10"/>
      <c r="L32" s="42">
        <f>SUM(L33:L34)</f>
        <v>0</v>
      </c>
      <c r="M32" s="10"/>
      <c r="N32" s="42">
        <f>SUM(N33:N34)</f>
        <v>0</v>
      </c>
      <c r="O32" s="10"/>
      <c r="P32" s="42">
        <f>SUM(P33:P34)</f>
        <v>0</v>
      </c>
      <c r="Q32" s="42"/>
      <c r="R32" s="42">
        <f>SUM(R33:R34)</f>
        <v>360</v>
      </c>
      <c r="S32" s="10"/>
      <c r="T32" s="10">
        <f>F32+H32+J32+N32+P32+R32</f>
        <v>32044</v>
      </c>
    </row>
    <row r="33" spans="2:20" ht="19.5" customHeight="1">
      <c r="B33" s="213" t="s">
        <v>256</v>
      </c>
      <c r="C33" s="2"/>
      <c r="D33" s="2" t="s">
        <v>332</v>
      </c>
      <c r="E33" s="41"/>
      <c r="F33" s="40">
        <v>7634</v>
      </c>
      <c r="G33" s="41"/>
      <c r="H33" s="40">
        <v>1100</v>
      </c>
      <c r="I33" s="33"/>
      <c r="J33" s="33">
        <v>300</v>
      </c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>
        <v>10</v>
      </c>
      <c r="S33" s="10"/>
      <c r="T33" s="38">
        <f>F33+H33+J33+N33+P33+R33</f>
        <v>9044</v>
      </c>
    </row>
    <row r="34" spans="2:20" ht="19.5" customHeight="1">
      <c r="B34" s="213" t="s">
        <v>254</v>
      </c>
      <c r="C34" s="2"/>
      <c r="D34" s="2" t="s">
        <v>334</v>
      </c>
      <c r="E34" s="41"/>
      <c r="F34" s="40">
        <v>22400</v>
      </c>
      <c r="G34" s="41"/>
      <c r="H34" s="40">
        <v>0</v>
      </c>
      <c r="I34" s="33"/>
      <c r="J34" s="33">
        <v>250</v>
      </c>
      <c r="K34" s="33"/>
      <c r="L34" s="33">
        <v>0</v>
      </c>
      <c r="M34" s="33"/>
      <c r="N34" s="33"/>
      <c r="O34" s="33"/>
      <c r="P34" s="33">
        <v>0</v>
      </c>
      <c r="Q34" s="33"/>
      <c r="R34" s="33">
        <v>350</v>
      </c>
      <c r="S34" s="10"/>
      <c r="T34" s="38">
        <f>F34+H34+J34+N34+P34+R34</f>
        <v>23000</v>
      </c>
    </row>
    <row r="35" spans="2:20" ht="12.75" customHeight="1">
      <c r="B35" s="6"/>
      <c r="C35" s="6"/>
      <c r="D35" s="6"/>
      <c r="E35" s="41"/>
      <c r="F35" s="33"/>
      <c r="G35" s="41"/>
      <c r="H35" s="33"/>
      <c r="I35" s="3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24.75" customHeight="1" thickBot="1">
      <c r="B36" s="6"/>
      <c r="C36" s="6"/>
      <c r="D36" s="32" t="s">
        <v>7</v>
      </c>
      <c r="E36" s="41"/>
      <c r="F36" s="3">
        <f>F11+F17+F19+F23+F25+F32</f>
        <v>62139</v>
      </c>
      <c r="G36" s="41"/>
      <c r="H36" s="3">
        <f>H11+H17+H19+H23+H25+H32</f>
        <v>1100</v>
      </c>
      <c r="I36" s="4"/>
      <c r="J36" s="3">
        <f>J11+J17+J19+J23+J25+J32</f>
        <v>600</v>
      </c>
      <c r="K36" s="4"/>
      <c r="L36" s="3">
        <f>L11+L17+L19+L23+L25+L32</f>
        <v>0</v>
      </c>
      <c r="M36" s="4"/>
      <c r="N36" s="3">
        <f>N11+N17+N19+N23+N25+N32</f>
        <v>24554</v>
      </c>
      <c r="O36" s="4"/>
      <c r="P36" s="3">
        <f>P11+P17+P19+P23+P25+P32</f>
        <v>11154</v>
      </c>
      <c r="Q36" s="207"/>
      <c r="R36" s="3">
        <f>R11+R17+R19+R23+R25+R32</f>
        <v>360</v>
      </c>
      <c r="S36" s="4"/>
      <c r="T36" s="3">
        <f>T11+T17+T19+T23+T25+T32</f>
        <v>100033</v>
      </c>
    </row>
    <row r="37" ht="13.5" customHeight="1" thickTop="1"/>
    <row r="38" spans="2:4" ht="15" customHeight="1">
      <c r="B38" s="139" t="s">
        <v>127</v>
      </c>
      <c r="C38" s="140"/>
      <c r="D38" s="140" t="s">
        <v>313</v>
      </c>
    </row>
    <row r="39" spans="2:4" ht="15" customHeight="1">
      <c r="B39" s="12"/>
      <c r="C39" s="12"/>
      <c r="D39" s="141" t="s">
        <v>314</v>
      </c>
    </row>
    <row r="40" spans="3:4" ht="15" customHeight="1">
      <c r="C40" t="s">
        <v>328</v>
      </c>
      <c r="D40" t="s">
        <v>329</v>
      </c>
    </row>
    <row r="41" ht="15" customHeight="1">
      <c r="C41" s="281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mergeCells count="3">
    <mergeCell ref="B6:D8"/>
    <mergeCell ref="B2:T2"/>
    <mergeCell ref="T6:T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Roman,İtalik"&amp;D</oddHeader>
    <oddFooter>&amp;L&amp;F/Excel/User1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="75" zoomScaleNormal="75" workbookViewId="0" topLeftCell="A25">
      <selection activeCell="F37" sqref="F37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.75390625" style="0" customWidth="1"/>
    <col min="4" max="4" width="36.75390625" style="0" customWidth="1"/>
    <col min="5" max="5" width="1.75390625" style="0" customWidth="1"/>
    <col min="6" max="6" width="32.00390625" style="0" customWidth="1"/>
    <col min="7" max="7" width="1.75390625" style="0" customWidth="1"/>
    <col min="8" max="8" width="18.625" style="267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375" style="0" customWidth="1"/>
  </cols>
  <sheetData>
    <row r="1" spans="2:17" ht="24.75" customHeight="1">
      <c r="B1" s="6"/>
      <c r="C1" s="6"/>
      <c r="D1" s="6"/>
      <c r="E1" s="6"/>
      <c r="F1" s="6"/>
      <c r="G1" s="6"/>
      <c r="H1" s="263"/>
      <c r="I1" s="6"/>
      <c r="J1" s="6"/>
      <c r="K1" s="6"/>
      <c r="L1" s="6"/>
      <c r="M1" s="6"/>
      <c r="N1" s="6"/>
      <c r="O1" s="6"/>
      <c r="P1" s="6"/>
      <c r="Q1" s="11"/>
    </row>
    <row r="2" spans="2:17" ht="45" customHeight="1">
      <c r="B2" s="355" t="s">
        <v>379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11"/>
    </row>
    <row r="3" spans="1:17" ht="34.5" customHeight="1">
      <c r="A3" s="11"/>
      <c r="B3" s="49" t="s">
        <v>0</v>
      </c>
      <c r="C3" s="52" t="s">
        <v>22</v>
      </c>
      <c r="D3" s="50" t="s">
        <v>315</v>
      </c>
      <c r="E3" s="12"/>
      <c r="F3" s="12"/>
      <c r="G3" s="12"/>
      <c r="H3" s="30"/>
      <c r="I3" s="12"/>
      <c r="J3" s="12"/>
      <c r="K3" s="12"/>
      <c r="L3" s="12"/>
      <c r="M3" s="12"/>
      <c r="N3" s="12"/>
      <c r="O3" s="12"/>
      <c r="P3" s="12"/>
      <c r="Q3" s="11"/>
    </row>
    <row r="4" spans="1:17" ht="24.75" customHeight="1">
      <c r="A4" s="11"/>
      <c r="B4" s="49" t="s">
        <v>1</v>
      </c>
      <c r="C4" s="52" t="s">
        <v>22</v>
      </c>
      <c r="D4" s="50" t="s">
        <v>23</v>
      </c>
      <c r="E4" s="12"/>
      <c r="F4" s="12"/>
      <c r="G4" s="12"/>
      <c r="H4" s="30"/>
      <c r="I4" s="12"/>
      <c r="J4" s="12"/>
      <c r="K4" s="12"/>
      <c r="L4" s="12"/>
      <c r="M4" s="12"/>
      <c r="N4" s="12"/>
      <c r="O4" s="12"/>
      <c r="P4" s="7" t="s">
        <v>264</v>
      </c>
      <c r="Q4" s="11"/>
    </row>
    <row r="5" spans="1:21" ht="24.75" customHeight="1">
      <c r="A5" s="11"/>
      <c r="B5" s="18"/>
      <c r="C5" s="24"/>
      <c r="D5" s="18"/>
      <c r="E5" s="23"/>
      <c r="F5" s="23"/>
      <c r="G5" s="23"/>
      <c r="H5" s="264"/>
      <c r="I5" s="23"/>
      <c r="J5" s="23"/>
      <c r="K5" s="23"/>
      <c r="L5" s="23"/>
      <c r="M5" s="23"/>
      <c r="N5" s="23"/>
      <c r="O5" s="23"/>
      <c r="P5" s="24"/>
      <c r="Q5" s="247"/>
      <c r="R5" s="37"/>
      <c r="S5" s="37"/>
      <c r="T5" s="37"/>
      <c r="U5" s="37"/>
    </row>
    <row r="6" spans="1:21" s="260" customFormat="1" ht="24.75" customHeight="1">
      <c r="A6" s="253"/>
      <c r="B6" s="358" t="s">
        <v>2</v>
      </c>
      <c r="C6" s="254"/>
      <c r="D6" s="360" t="s">
        <v>295</v>
      </c>
      <c r="E6" s="254"/>
      <c r="F6" s="358" t="s">
        <v>4</v>
      </c>
      <c r="G6" s="255"/>
      <c r="H6" s="250" t="s">
        <v>293</v>
      </c>
      <c r="I6" s="256"/>
      <c r="J6" s="250" t="s">
        <v>373</v>
      </c>
      <c r="K6" s="256"/>
      <c r="L6" s="250" t="s">
        <v>298</v>
      </c>
      <c r="M6" s="256"/>
      <c r="N6" s="250" t="s">
        <v>30</v>
      </c>
      <c r="O6" s="256"/>
      <c r="P6" s="250" t="s">
        <v>29</v>
      </c>
      <c r="Q6" s="257"/>
      <c r="R6" s="258"/>
      <c r="S6" s="259"/>
      <c r="T6" s="259"/>
      <c r="U6" s="259"/>
    </row>
    <row r="7" spans="1:21" s="260" customFormat="1" ht="24.75" customHeight="1">
      <c r="A7" s="253"/>
      <c r="B7" s="359"/>
      <c r="C7" s="255"/>
      <c r="D7" s="359"/>
      <c r="E7" s="254"/>
      <c r="F7" s="359"/>
      <c r="G7" s="255"/>
      <c r="H7" s="261" t="s">
        <v>294</v>
      </c>
      <c r="I7" s="256"/>
      <c r="J7" s="261" t="s">
        <v>296</v>
      </c>
      <c r="K7" s="256"/>
      <c r="L7" s="261" t="s">
        <v>299</v>
      </c>
      <c r="M7" s="262"/>
      <c r="N7" s="261" t="s">
        <v>31</v>
      </c>
      <c r="O7" s="256"/>
      <c r="P7" s="250" t="s">
        <v>7</v>
      </c>
      <c r="Q7" s="257"/>
      <c r="R7" s="258"/>
      <c r="S7" s="259"/>
      <c r="T7" s="259"/>
      <c r="U7" s="259"/>
    </row>
    <row r="8" spans="1:21" s="150" customFormat="1" ht="24.75" customHeight="1">
      <c r="A8" s="11"/>
      <c r="B8" s="252"/>
      <c r="C8" s="252"/>
      <c r="D8" s="252"/>
      <c r="E8" s="247"/>
      <c r="F8" s="247"/>
      <c r="G8" s="247"/>
      <c r="H8" s="265"/>
      <c r="I8" s="247"/>
      <c r="J8" s="247"/>
      <c r="K8" s="247"/>
      <c r="L8" s="247"/>
      <c r="M8" s="247"/>
      <c r="N8" s="247"/>
      <c r="O8" s="247"/>
      <c r="P8" s="247"/>
      <c r="Q8" s="247"/>
      <c r="R8" s="251"/>
      <c r="S8" s="251"/>
      <c r="T8" s="251"/>
      <c r="U8" s="251"/>
    </row>
    <row r="9" spans="2:16" s="155" customFormat="1" ht="24.75" customHeight="1">
      <c r="B9" s="161" t="s">
        <v>297</v>
      </c>
      <c r="C9" s="162"/>
      <c r="D9" s="163" t="s">
        <v>55</v>
      </c>
      <c r="F9" s="155" t="s">
        <v>292</v>
      </c>
      <c r="H9" s="161" t="s">
        <v>387</v>
      </c>
      <c r="J9" s="155">
        <v>70</v>
      </c>
      <c r="L9" s="164" t="s">
        <v>8</v>
      </c>
      <c r="N9" s="165" t="s">
        <v>8</v>
      </c>
      <c r="P9" s="166">
        <f aca="true" t="shared" si="0" ref="P9:P14">SUM(J9:N9)</f>
        <v>70</v>
      </c>
    </row>
    <row r="10" spans="2:16" s="155" customFormat="1" ht="24.75" customHeight="1">
      <c r="B10" s="161" t="s">
        <v>9</v>
      </c>
      <c r="D10" s="155" t="s">
        <v>13</v>
      </c>
      <c r="F10" s="155" t="s">
        <v>211</v>
      </c>
      <c r="H10" s="161" t="s">
        <v>303</v>
      </c>
      <c r="J10" s="166">
        <v>750</v>
      </c>
      <c r="L10" s="164">
        <v>1000</v>
      </c>
      <c r="N10" s="165" t="s">
        <v>8</v>
      </c>
      <c r="P10" s="166">
        <f t="shared" si="0"/>
        <v>1750</v>
      </c>
    </row>
    <row r="11" spans="2:16" s="155" customFormat="1" ht="24.75" customHeight="1">
      <c r="B11" s="161" t="s">
        <v>10</v>
      </c>
      <c r="D11" s="155" t="s">
        <v>14</v>
      </c>
      <c r="F11" s="155" t="s">
        <v>300</v>
      </c>
      <c r="H11" s="161" t="s">
        <v>304</v>
      </c>
      <c r="J11" s="166">
        <v>500</v>
      </c>
      <c r="L11" s="164" t="s">
        <v>8</v>
      </c>
      <c r="N11" s="165">
        <v>5000</v>
      </c>
      <c r="P11" s="166">
        <f>SUM(J11:N11)</f>
        <v>5500</v>
      </c>
    </row>
    <row r="12" spans="2:16" s="155" customFormat="1" ht="24.75" customHeight="1">
      <c r="B12" s="161" t="s">
        <v>11</v>
      </c>
      <c r="D12" s="155" t="s">
        <v>15</v>
      </c>
      <c r="F12" s="155" t="s">
        <v>246</v>
      </c>
      <c r="H12" s="161" t="s">
        <v>301</v>
      </c>
      <c r="J12" s="166">
        <v>500</v>
      </c>
      <c r="L12" s="164" t="s">
        <v>8</v>
      </c>
      <c r="N12" s="165" t="s">
        <v>8</v>
      </c>
      <c r="P12" s="166">
        <f>SUM(J12:N12)</f>
        <v>500</v>
      </c>
    </row>
    <row r="13" spans="2:16" s="155" customFormat="1" ht="24.75" customHeight="1">
      <c r="B13" s="161" t="s">
        <v>12</v>
      </c>
      <c r="D13" s="155" t="s">
        <v>305</v>
      </c>
      <c r="F13" s="155" t="s">
        <v>306</v>
      </c>
      <c r="H13" s="161" t="s">
        <v>303</v>
      </c>
      <c r="J13" s="166">
        <v>3000</v>
      </c>
      <c r="L13" s="164"/>
      <c r="N13" s="165">
        <v>0</v>
      </c>
      <c r="P13" s="166">
        <f>SUM(J13:N13)</f>
        <v>3000</v>
      </c>
    </row>
    <row r="14" spans="2:16" s="155" customFormat="1" ht="24.75" customHeight="1">
      <c r="B14" s="161" t="s">
        <v>216</v>
      </c>
      <c r="D14" s="155" t="s">
        <v>245</v>
      </c>
      <c r="F14" s="155" t="s">
        <v>247</v>
      </c>
      <c r="H14" s="161" t="s">
        <v>307</v>
      </c>
      <c r="J14" s="166">
        <v>400</v>
      </c>
      <c r="L14" s="164" t="s">
        <v>8</v>
      </c>
      <c r="N14" s="165" t="s">
        <v>8</v>
      </c>
      <c r="P14" s="166">
        <f t="shared" si="0"/>
        <v>400</v>
      </c>
    </row>
    <row r="15" spans="2:16" s="155" customFormat="1" ht="24.75" customHeight="1">
      <c r="B15" s="161" t="s">
        <v>308</v>
      </c>
      <c r="D15" s="155" t="s">
        <v>3</v>
      </c>
      <c r="F15" s="155" t="s">
        <v>53</v>
      </c>
      <c r="H15" s="161" t="s">
        <v>302</v>
      </c>
      <c r="J15" s="166">
        <v>500</v>
      </c>
      <c r="L15" s="164">
        <v>1100</v>
      </c>
      <c r="N15" s="164">
        <v>2000</v>
      </c>
      <c r="P15" s="166">
        <f aca="true" t="shared" si="1" ref="P15:P21">SUM(J15:N15)</f>
        <v>3600</v>
      </c>
    </row>
    <row r="16" spans="2:16" s="155" customFormat="1" ht="24.75" customHeight="1">
      <c r="B16" s="161" t="s">
        <v>309</v>
      </c>
      <c r="D16" s="155" t="s">
        <v>244</v>
      </c>
      <c r="F16" s="155" t="s">
        <v>248</v>
      </c>
      <c r="H16" s="161" t="s">
        <v>302</v>
      </c>
      <c r="J16" s="166">
        <v>500</v>
      </c>
      <c r="L16" s="164" t="s">
        <v>8</v>
      </c>
      <c r="N16" s="165">
        <v>500</v>
      </c>
      <c r="P16" s="166">
        <f t="shared" si="1"/>
        <v>1000</v>
      </c>
    </row>
    <row r="17" spans="2:16" s="155" customFormat="1" ht="24.75" customHeight="1">
      <c r="B17" s="161" t="s">
        <v>310</v>
      </c>
      <c r="D17" s="155" t="s">
        <v>203</v>
      </c>
      <c r="F17" s="155" t="s">
        <v>242</v>
      </c>
      <c r="H17" s="161" t="s">
        <v>302</v>
      </c>
      <c r="J17" s="166">
        <v>1500</v>
      </c>
      <c r="L17" s="167" t="s">
        <v>8</v>
      </c>
      <c r="N17" s="165" t="s">
        <v>8</v>
      </c>
      <c r="P17" s="166">
        <f>SUM(J17:N17)</f>
        <v>1500</v>
      </c>
    </row>
    <row r="18" spans="2:16" s="155" customFormat="1" ht="24.75" customHeight="1">
      <c r="B18" s="161" t="s">
        <v>311</v>
      </c>
      <c r="D18" s="155" t="s">
        <v>40</v>
      </c>
      <c r="F18" s="155" t="s">
        <v>249</v>
      </c>
      <c r="H18" s="161" t="s">
        <v>302</v>
      </c>
      <c r="I18" s="163"/>
      <c r="J18" s="163">
        <v>500</v>
      </c>
      <c r="K18" s="163"/>
      <c r="L18" s="167" t="s">
        <v>8</v>
      </c>
      <c r="M18" s="163"/>
      <c r="N18" s="167">
        <v>250</v>
      </c>
      <c r="O18" s="163"/>
      <c r="P18" s="166">
        <f t="shared" si="1"/>
        <v>750</v>
      </c>
    </row>
    <row r="19" spans="2:16" s="155" customFormat="1" ht="24.75" customHeight="1">
      <c r="B19" s="161" t="s">
        <v>291</v>
      </c>
      <c r="D19" s="155" t="s">
        <v>243</v>
      </c>
      <c r="F19" s="155" t="s">
        <v>312</v>
      </c>
      <c r="H19" s="161" t="s">
        <v>302</v>
      </c>
      <c r="I19" s="163"/>
      <c r="J19" s="163">
        <v>2110</v>
      </c>
      <c r="K19" s="163"/>
      <c r="L19" s="167">
        <v>0</v>
      </c>
      <c r="M19" s="163"/>
      <c r="N19" s="167">
        <v>390</v>
      </c>
      <c r="O19" s="163"/>
      <c r="P19" s="166">
        <f>SUM(J19:N19)</f>
        <v>2500</v>
      </c>
    </row>
    <row r="20" s="155" customFormat="1" ht="24.75" customHeight="1">
      <c r="H20" s="161"/>
    </row>
    <row r="21" spans="8:16" s="155" customFormat="1" ht="24.75" customHeight="1" thickBot="1">
      <c r="H21" s="168" t="s">
        <v>7</v>
      </c>
      <c r="J21" s="248">
        <f>SUM(J9:J20)</f>
        <v>10330</v>
      </c>
      <c r="L21" s="248">
        <f>SUM(L9:L20)</f>
        <v>2100</v>
      </c>
      <c r="N21" s="248">
        <f>SUM(N9:N20)</f>
        <v>8140</v>
      </c>
      <c r="P21" s="248">
        <f t="shared" si="1"/>
        <v>20570</v>
      </c>
    </row>
    <row r="22" spans="1:17" ht="24.75" customHeight="1" thickTop="1">
      <c r="A22" s="11"/>
      <c r="E22" s="11"/>
      <c r="F22" s="11"/>
      <c r="G22" s="11"/>
      <c r="H22" s="266"/>
      <c r="I22" s="11"/>
      <c r="J22" s="11"/>
      <c r="K22" s="11"/>
      <c r="L22" s="11"/>
      <c r="M22" s="11"/>
      <c r="N22" s="11"/>
      <c r="O22" s="11"/>
      <c r="P22" s="194"/>
      <c r="Q22" s="11"/>
    </row>
    <row r="23" spans="2:4" ht="24.75" customHeight="1">
      <c r="B23" s="139" t="s">
        <v>127</v>
      </c>
      <c r="C23" s="140"/>
      <c r="D23" s="140" t="s">
        <v>313</v>
      </c>
    </row>
    <row r="24" spans="2:4" ht="24.75" customHeight="1">
      <c r="B24" s="12"/>
      <c r="C24" s="12"/>
      <c r="D24" s="141" t="s">
        <v>314</v>
      </c>
    </row>
    <row r="25" spans="2:4" ht="24.75" customHeight="1">
      <c r="B25" s="12"/>
      <c r="C25" s="12"/>
      <c r="D25" s="141"/>
    </row>
    <row r="26" spans="2:4" ht="24.75" customHeight="1">
      <c r="B26" s="12"/>
      <c r="C26" s="12"/>
      <c r="D26" s="141"/>
    </row>
    <row r="27" spans="2:4" ht="24.75" customHeight="1">
      <c r="B27" s="12"/>
      <c r="C27" s="12"/>
      <c r="D27" s="141"/>
    </row>
    <row r="28" spans="2:17" ht="24.75" customHeight="1">
      <c r="B28" s="6"/>
      <c r="C28" s="6"/>
      <c r="D28" s="6"/>
      <c r="E28" s="6"/>
      <c r="F28" s="6"/>
      <c r="G28" s="6"/>
      <c r="H28" s="263"/>
      <c r="I28" s="6"/>
      <c r="J28" s="6"/>
      <c r="K28" s="6"/>
      <c r="L28" s="6"/>
      <c r="M28" s="6"/>
      <c r="N28" s="6"/>
      <c r="O28" s="6"/>
      <c r="P28" s="6"/>
      <c r="Q28" s="11"/>
    </row>
    <row r="29" spans="2:17" ht="45" customHeight="1">
      <c r="B29" s="363" t="s">
        <v>389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11"/>
    </row>
    <row r="30" spans="1:17" ht="34.5" customHeight="1">
      <c r="A30" s="11"/>
      <c r="B30" s="13" t="s">
        <v>0</v>
      </c>
      <c r="C30" s="15" t="s">
        <v>22</v>
      </c>
      <c r="D30" s="31" t="s">
        <v>54</v>
      </c>
      <c r="E30" s="12"/>
      <c r="F30" s="12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1"/>
    </row>
    <row r="31" spans="1:17" ht="24.75" customHeight="1">
      <c r="A31" s="11"/>
      <c r="B31" s="13" t="s">
        <v>1</v>
      </c>
      <c r="C31" s="15" t="s">
        <v>22</v>
      </c>
      <c r="D31" s="31" t="s">
        <v>23</v>
      </c>
      <c r="E31" s="12"/>
      <c r="F31" s="12"/>
      <c r="G31" s="12"/>
      <c r="H31" s="30"/>
      <c r="I31" s="12"/>
      <c r="J31" s="12"/>
      <c r="K31" s="12"/>
      <c r="L31" s="12"/>
      <c r="M31" s="12"/>
      <c r="N31" s="12"/>
      <c r="O31" s="12"/>
      <c r="P31" s="7" t="s">
        <v>264</v>
      </c>
      <c r="Q31" s="11"/>
    </row>
    <row r="32" spans="1:17" ht="24.75" customHeight="1">
      <c r="A32" s="11"/>
      <c r="B32" s="13"/>
      <c r="C32" s="15"/>
      <c r="D32" s="13"/>
      <c r="E32" s="12"/>
      <c r="F32" s="12"/>
      <c r="G32" s="12"/>
      <c r="H32" s="30"/>
      <c r="I32" s="12"/>
      <c r="J32" s="12"/>
      <c r="K32" s="12"/>
      <c r="L32" s="12"/>
      <c r="M32" s="12"/>
      <c r="N32" s="12"/>
      <c r="O32" s="12"/>
      <c r="P32" s="15"/>
      <c r="Q32" s="11"/>
    </row>
    <row r="33" spans="1:17" ht="24.75" customHeight="1">
      <c r="A33" s="11"/>
      <c r="B33" s="364" t="s">
        <v>2</v>
      </c>
      <c r="C33" s="12"/>
      <c r="D33" s="366" t="s">
        <v>39</v>
      </c>
      <c r="E33" s="12"/>
      <c r="F33" s="364" t="s">
        <v>4</v>
      </c>
      <c r="G33" s="13"/>
      <c r="H33" s="45" t="s">
        <v>293</v>
      </c>
      <c r="I33" s="15"/>
      <c r="J33" s="45" t="s">
        <v>373</v>
      </c>
      <c r="K33" s="15"/>
      <c r="L33" s="45" t="s">
        <v>28</v>
      </c>
      <c r="M33" s="15"/>
      <c r="N33" s="45" t="s">
        <v>30</v>
      </c>
      <c r="O33" s="15"/>
      <c r="P33" s="45" t="s">
        <v>29</v>
      </c>
      <c r="Q33" s="11"/>
    </row>
    <row r="34" spans="1:17" ht="24.75" customHeight="1" thickBot="1">
      <c r="A34" s="11"/>
      <c r="B34" s="365"/>
      <c r="C34" s="28"/>
      <c r="D34" s="365"/>
      <c r="E34" s="29"/>
      <c r="F34" s="365"/>
      <c r="G34" s="13"/>
      <c r="H34" s="46" t="s">
        <v>294</v>
      </c>
      <c r="I34" s="15"/>
      <c r="J34" s="46" t="s">
        <v>26</v>
      </c>
      <c r="K34" s="15"/>
      <c r="L34" s="46" t="s">
        <v>26</v>
      </c>
      <c r="M34" s="16"/>
      <c r="N34" s="46" t="s">
        <v>31</v>
      </c>
      <c r="O34" s="15"/>
      <c r="P34" s="47" t="s">
        <v>7</v>
      </c>
      <c r="Q34" s="11"/>
    </row>
    <row r="35" spans="1:17" ht="24.75" customHeight="1" thickTop="1">
      <c r="A35" s="11"/>
      <c r="B35" s="17"/>
      <c r="C35" s="18"/>
      <c r="D35" s="18"/>
      <c r="E35" s="12"/>
      <c r="F35" s="12"/>
      <c r="G35" s="12"/>
      <c r="H35" s="30"/>
      <c r="I35" s="12"/>
      <c r="J35" s="12"/>
      <c r="K35" s="12"/>
      <c r="L35" s="12"/>
      <c r="M35" s="12"/>
      <c r="N35" s="12"/>
      <c r="O35" s="12"/>
      <c r="P35" s="12"/>
      <c r="Q35" s="11"/>
    </row>
    <row r="36" spans="1:17" ht="24.75" customHeight="1">
      <c r="A36" s="11"/>
      <c r="B36" s="18"/>
      <c r="C36" s="18"/>
      <c r="D36" s="23" t="s">
        <v>56</v>
      </c>
      <c r="E36" s="12"/>
      <c r="F36" s="12"/>
      <c r="G36" s="12"/>
      <c r="H36" s="268">
        <v>0</v>
      </c>
      <c r="I36" s="19"/>
      <c r="J36" s="19">
        <v>150</v>
      </c>
      <c r="K36" s="19"/>
      <c r="L36" s="19">
        <v>0</v>
      </c>
      <c r="M36" s="19"/>
      <c r="N36" s="19">
        <v>0</v>
      </c>
      <c r="O36" s="19"/>
      <c r="P36" s="19">
        <f>SUM(J36:O36)</f>
        <v>150</v>
      </c>
      <c r="Q36" s="11"/>
    </row>
    <row r="37" spans="1:17" ht="24.75" customHeight="1">
      <c r="A37" s="11"/>
      <c r="B37" s="18"/>
      <c r="C37" s="18"/>
      <c r="D37" s="23"/>
      <c r="E37" s="12"/>
      <c r="F37" s="12"/>
      <c r="G37" s="12"/>
      <c r="H37" s="268"/>
      <c r="I37" s="19"/>
      <c r="J37" s="19"/>
      <c r="K37" s="19"/>
      <c r="L37" s="19"/>
      <c r="M37" s="19"/>
      <c r="N37" s="19"/>
      <c r="O37" s="19"/>
      <c r="P37" s="19"/>
      <c r="Q37" s="11"/>
    </row>
    <row r="38" spans="1:17" ht="24.75" customHeight="1">
      <c r="A38" s="11"/>
      <c r="B38" s="30"/>
      <c r="C38" s="12"/>
      <c r="D38" s="12"/>
      <c r="E38" s="12"/>
      <c r="F38" s="12"/>
      <c r="G38" s="12"/>
      <c r="H38" s="268"/>
      <c r="I38" s="19"/>
      <c r="J38" s="19"/>
      <c r="K38" s="19"/>
      <c r="L38" s="22"/>
      <c r="M38" s="19"/>
      <c r="N38" s="22"/>
      <c r="O38" s="19"/>
      <c r="P38" s="19"/>
      <c r="Q38" s="11"/>
    </row>
    <row r="39" spans="1:17" ht="24.75" customHeight="1">
      <c r="A39" s="11"/>
      <c r="B39" s="30"/>
      <c r="C39" s="12"/>
      <c r="D39" s="12"/>
      <c r="E39" s="12"/>
      <c r="F39" s="12"/>
      <c r="G39" s="12"/>
      <c r="H39" s="268"/>
      <c r="I39" s="19"/>
      <c r="J39" s="19"/>
      <c r="K39" s="19"/>
      <c r="L39" s="22"/>
      <c r="M39" s="19"/>
      <c r="N39" s="22"/>
      <c r="O39" s="19"/>
      <c r="P39" s="19"/>
      <c r="Q39" s="11"/>
    </row>
    <row r="40" spans="1:17" ht="24.75" customHeight="1">
      <c r="A40" s="11"/>
      <c r="B40" s="12"/>
      <c r="C40" s="12"/>
      <c r="D40" s="12"/>
      <c r="E40" s="12"/>
      <c r="F40" s="12"/>
      <c r="G40" s="12"/>
      <c r="H40" s="268"/>
      <c r="I40" s="19"/>
      <c r="J40" s="19"/>
      <c r="K40" s="19"/>
      <c r="L40" s="19"/>
      <c r="M40" s="19"/>
      <c r="N40" s="19"/>
      <c r="O40" s="19"/>
      <c r="P40" s="19"/>
      <c r="Q40" s="11"/>
    </row>
    <row r="41" spans="1:17" ht="24.75" customHeight="1" thickBot="1">
      <c r="A41" s="11"/>
      <c r="B41" s="12"/>
      <c r="C41" s="12"/>
      <c r="D41" s="12"/>
      <c r="E41" s="12"/>
      <c r="F41" s="13" t="s">
        <v>7</v>
      </c>
      <c r="G41" s="12"/>
      <c r="H41" s="269">
        <f>SUM(H36:H40)</f>
        <v>0</v>
      </c>
      <c r="I41" s="19"/>
      <c r="J41" s="27">
        <f>SUM(J36:J40)</f>
        <v>150</v>
      </c>
      <c r="K41" s="19"/>
      <c r="L41" s="27">
        <f>SUM(L36:L40)</f>
        <v>0</v>
      </c>
      <c r="M41" s="19"/>
      <c r="N41" s="27">
        <f>SUM(N36:N40)</f>
        <v>0</v>
      </c>
      <c r="O41" s="19"/>
      <c r="P41" s="27">
        <f>SUM(P36:P40)</f>
        <v>150</v>
      </c>
      <c r="Q41" s="11"/>
    </row>
    <row r="42" spans="1:17" ht="24.75" customHeight="1" thickTop="1">
      <c r="A42" s="11"/>
      <c r="B42" s="11"/>
      <c r="C42" s="11"/>
      <c r="D42" s="11"/>
      <c r="E42" s="11"/>
      <c r="F42" s="11"/>
      <c r="G42" s="11"/>
      <c r="H42" s="266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4.75" customHeight="1">
      <c r="A43" s="11"/>
      <c r="B43" s="11"/>
      <c r="C43" s="11"/>
      <c r="D43" s="11"/>
      <c r="E43" s="11"/>
      <c r="F43" s="11"/>
      <c r="G43" s="11"/>
      <c r="H43" s="266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24.75" customHeight="1">
      <c r="A44" s="11"/>
      <c r="B44" s="11"/>
      <c r="C44" s="11"/>
      <c r="D44" s="11"/>
      <c r="E44" s="11"/>
      <c r="F44" s="11"/>
      <c r="G44" s="11"/>
      <c r="H44" s="266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24.75" customHeight="1">
      <c r="A45" s="11"/>
      <c r="B45" s="11"/>
      <c r="C45" s="11"/>
      <c r="D45" s="11"/>
      <c r="E45" s="11"/>
      <c r="F45" s="11"/>
      <c r="G45" s="11"/>
      <c r="H45" s="266"/>
      <c r="I45" s="11"/>
      <c r="J45" s="11"/>
      <c r="K45" s="11"/>
      <c r="L45" s="11"/>
      <c r="M45" s="11"/>
      <c r="N45" s="11"/>
      <c r="O45" s="11"/>
      <c r="P45" s="11"/>
      <c r="Q45" s="11"/>
    </row>
    <row r="46" ht="24.75" customHeight="1"/>
    <row r="47" spans="2:4" ht="24" customHeight="1">
      <c r="B47" s="139" t="s">
        <v>127</v>
      </c>
      <c r="C47" s="140"/>
      <c r="D47" s="140" t="s">
        <v>313</v>
      </c>
    </row>
    <row r="48" spans="2:4" ht="24" customHeight="1">
      <c r="B48" s="12"/>
      <c r="C48" s="12"/>
      <c r="D48" s="141" t="s">
        <v>314</v>
      </c>
    </row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spans="1:16" ht="30" customHeight="1">
      <c r="A56" s="11"/>
      <c r="B56" s="361" t="s">
        <v>389</v>
      </c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</row>
    <row r="57" spans="1:16" ht="30" customHeight="1">
      <c r="A57" s="11"/>
      <c r="B57" s="362" t="s">
        <v>207</v>
      </c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</row>
    <row r="58" spans="1:15" ht="45" customHeight="1">
      <c r="A58" s="11"/>
      <c r="B58" s="13" t="s">
        <v>0</v>
      </c>
      <c r="C58" s="12" t="s">
        <v>22</v>
      </c>
      <c r="D58" s="50" t="s">
        <v>315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6" ht="34.5" customHeight="1">
      <c r="A59" s="11"/>
      <c r="B59" s="13" t="s">
        <v>1</v>
      </c>
      <c r="C59" s="12" t="s">
        <v>22</v>
      </c>
      <c r="D59" s="13" t="s">
        <v>23</v>
      </c>
      <c r="E59" s="12"/>
      <c r="F59" s="12"/>
      <c r="G59" s="12"/>
      <c r="H59" s="12"/>
      <c r="I59" s="12"/>
      <c r="J59" s="12"/>
      <c r="K59" s="12"/>
      <c r="L59" s="12"/>
      <c r="M59" s="12"/>
      <c r="P59" s="7" t="s">
        <v>264</v>
      </c>
    </row>
    <row r="60" spans="1:15" ht="24.75" customHeight="1">
      <c r="A60" s="11"/>
      <c r="B60" s="13"/>
      <c r="C60" s="12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5"/>
    </row>
    <row r="61" spans="1:21" s="260" customFormat="1" ht="24.75" customHeight="1">
      <c r="A61" s="253"/>
      <c r="B61" s="358" t="s">
        <v>2</v>
      </c>
      <c r="C61" s="254"/>
      <c r="D61" s="360" t="s">
        <v>295</v>
      </c>
      <c r="E61" s="254"/>
      <c r="F61" s="358" t="s">
        <v>4</v>
      </c>
      <c r="G61" s="255"/>
      <c r="H61" s="250" t="s">
        <v>293</v>
      </c>
      <c r="I61" s="256"/>
      <c r="J61" s="250" t="s">
        <v>373</v>
      </c>
      <c r="K61" s="256"/>
      <c r="L61" s="358" t="s">
        <v>317</v>
      </c>
      <c r="M61" s="256"/>
      <c r="N61" s="250" t="s">
        <v>30</v>
      </c>
      <c r="O61" s="256"/>
      <c r="P61" s="250" t="s">
        <v>29</v>
      </c>
      <c r="Q61" s="257"/>
      <c r="R61" s="258"/>
      <c r="S61" s="259"/>
      <c r="T61" s="259"/>
      <c r="U61" s="259"/>
    </row>
    <row r="62" spans="1:21" s="260" customFormat="1" ht="24.75" customHeight="1">
      <c r="A62" s="253"/>
      <c r="B62" s="359"/>
      <c r="C62" s="255"/>
      <c r="D62" s="359"/>
      <c r="E62" s="255"/>
      <c r="F62" s="359"/>
      <c r="G62" s="255"/>
      <c r="H62" s="261" t="s">
        <v>294</v>
      </c>
      <c r="I62" s="256"/>
      <c r="J62" s="261" t="s">
        <v>296</v>
      </c>
      <c r="K62" s="256"/>
      <c r="L62" s="358"/>
      <c r="M62" s="262"/>
      <c r="N62" s="261" t="s">
        <v>31</v>
      </c>
      <c r="O62" s="256"/>
      <c r="P62" s="250" t="s">
        <v>7</v>
      </c>
      <c r="Q62" s="257"/>
      <c r="R62" s="258"/>
      <c r="S62" s="259"/>
      <c r="T62" s="259"/>
      <c r="U62" s="259"/>
    </row>
    <row r="63" spans="1:20" s="155" customFormat="1" ht="24.75" customHeight="1">
      <c r="A63" s="163"/>
      <c r="B63" s="176"/>
      <c r="C63" s="176"/>
      <c r="D63" s="176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5"/>
      <c r="Q63" s="175"/>
      <c r="R63" s="175"/>
      <c r="S63" s="175"/>
      <c r="T63" s="175"/>
    </row>
    <row r="64" spans="2:16" s="155" customFormat="1" ht="24.75" customHeight="1">
      <c r="B64" s="161"/>
      <c r="D64" s="155" t="s">
        <v>316</v>
      </c>
      <c r="F64" s="155" t="s">
        <v>390</v>
      </c>
      <c r="H64" s="161" t="s">
        <v>387</v>
      </c>
      <c r="I64" s="163"/>
      <c r="J64" s="163">
        <v>0</v>
      </c>
      <c r="K64" s="163"/>
      <c r="L64" s="167">
        <v>28</v>
      </c>
      <c r="M64" s="163"/>
      <c r="N64" s="167">
        <v>0</v>
      </c>
      <c r="O64" s="163"/>
      <c r="P64" s="166">
        <f>SUM(J64:N64)</f>
        <v>28</v>
      </c>
    </row>
    <row r="65" spans="9:15" s="155" customFormat="1" ht="24.75" customHeight="1">
      <c r="I65" s="166"/>
      <c r="K65" s="166"/>
      <c r="M65" s="165"/>
      <c r="O65" s="172"/>
    </row>
    <row r="66" spans="9:15" s="155" customFormat="1" ht="24.75" customHeight="1">
      <c r="I66" s="166"/>
      <c r="K66" s="166"/>
      <c r="M66" s="165"/>
      <c r="O66" s="172"/>
    </row>
    <row r="67" spans="9:15" s="155" customFormat="1" ht="24.75" customHeight="1">
      <c r="I67" s="166"/>
      <c r="K67" s="166"/>
      <c r="M67" s="165"/>
      <c r="O67" s="172"/>
    </row>
    <row r="68" spans="9:15" s="155" customFormat="1" ht="24.75" customHeight="1">
      <c r="I68" s="166"/>
      <c r="K68" s="166"/>
      <c r="M68" s="165"/>
      <c r="O68" s="172"/>
    </row>
    <row r="69" spans="9:15" s="155" customFormat="1" ht="24.75" customHeight="1">
      <c r="I69" s="166"/>
      <c r="K69" s="166"/>
      <c r="M69" s="165"/>
      <c r="O69" s="172"/>
    </row>
    <row r="70" spans="11:15" s="155" customFormat="1" ht="24.75" customHeight="1">
      <c r="K70" s="163"/>
      <c r="M70" s="163"/>
      <c r="O70" s="163"/>
    </row>
    <row r="71" spans="10:16" s="155" customFormat="1" ht="24.75" customHeight="1" thickBot="1">
      <c r="J71" s="218">
        <f>SUM(J64:J69)</f>
        <v>0</v>
      </c>
      <c r="L71" s="218">
        <f>SUM(L64:L69)</f>
        <v>28</v>
      </c>
      <c r="N71" s="218">
        <f>SUM(N64:N69)</f>
        <v>0</v>
      </c>
      <c r="P71" s="218">
        <f>SUM(P64:P69)</f>
        <v>28</v>
      </c>
    </row>
    <row r="72" s="155" customFormat="1" ht="24.75" customHeight="1" thickTop="1"/>
    <row r="73" spans="1:15" ht="24.7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24.7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24.7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24.75" customHeight="1">
      <c r="A76" s="11"/>
      <c r="B76" s="139" t="s">
        <v>127</v>
      </c>
      <c r="C76" s="140"/>
      <c r="D76" s="140" t="s">
        <v>313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2:4" ht="15.75">
      <c r="B77" s="12"/>
      <c r="C77" s="12"/>
      <c r="D77" s="141" t="s">
        <v>314</v>
      </c>
    </row>
  </sheetData>
  <mergeCells count="14">
    <mergeCell ref="B2:P2"/>
    <mergeCell ref="B6:B7"/>
    <mergeCell ref="D6:D7"/>
    <mergeCell ref="F6:F7"/>
    <mergeCell ref="B29:P29"/>
    <mergeCell ref="B33:B34"/>
    <mergeCell ref="D33:D34"/>
    <mergeCell ref="F33:F34"/>
    <mergeCell ref="B61:B62"/>
    <mergeCell ref="D61:D62"/>
    <mergeCell ref="F61:F62"/>
    <mergeCell ref="B56:P56"/>
    <mergeCell ref="B57:P57"/>
    <mergeCell ref="L61:L6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zoomScale="75" zoomScaleNormal="75" workbookViewId="0" topLeftCell="A1">
      <selection activeCell="F19" sqref="F19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1.625" style="0" customWidth="1"/>
    <col min="4" max="4" width="39.75390625" style="0" customWidth="1"/>
    <col min="5" max="5" width="1.625" style="0" customWidth="1"/>
    <col min="6" max="6" width="31.875" style="0" customWidth="1"/>
    <col min="7" max="7" width="1.625" style="0" customWidth="1"/>
    <col min="8" max="8" width="18.875" style="0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355" t="s">
        <v>384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1:16" ht="34.5" customHeight="1">
      <c r="A3" s="11"/>
      <c r="B3" s="49" t="s">
        <v>0</v>
      </c>
      <c r="C3" s="51" t="s">
        <v>22</v>
      </c>
      <c r="D3" s="50" t="s">
        <v>24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.75" customHeight="1">
      <c r="A4" s="11"/>
      <c r="B4" s="49" t="s">
        <v>1</v>
      </c>
      <c r="C4" s="51" t="s">
        <v>22</v>
      </c>
      <c r="D4" s="50" t="s">
        <v>23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" t="s">
        <v>264</v>
      </c>
    </row>
    <row r="5" spans="1:20" ht="24.75" customHeight="1">
      <c r="A5" s="11"/>
      <c r="B5" s="18"/>
      <c r="C5" s="23"/>
      <c r="D5" s="1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37"/>
      <c r="R5" s="37"/>
      <c r="S5" s="37"/>
      <c r="T5" s="37"/>
    </row>
    <row r="6" spans="1:24" ht="24.75" customHeight="1">
      <c r="A6" s="11"/>
      <c r="B6" s="367" t="s">
        <v>2</v>
      </c>
      <c r="C6" s="205"/>
      <c r="D6" s="369" t="s">
        <v>318</v>
      </c>
      <c r="E6" s="205"/>
      <c r="F6" s="367" t="s">
        <v>4</v>
      </c>
      <c r="G6" s="224"/>
      <c r="H6" s="226" t="s">
        <v>293</v>
      </c>
      <c r="I6" s="227"/>
      <c r="J6" s="226" t="s">
        <v>373</v>
      </c>
      <c r="K6" s="227"/>
      <c r="L6" s="199" t="s">
        <v>42</v>
      </c>
      <c r="M6" s="227"/>
      <c r="N6" s="199" t="s">
        <v>28</v>
      </c>
      <c r="O6" s="227"/>
      <c r="P6" s="226" t="s">
        <v>29</v>
      </c>
      <c r="Q6" s="228"/>
      <c r="R6" s="228"/>
      <c r="S6" s="228"/>
      <c r="T6" s="228"/>
      <c r="U6" s="228"/>
      <c r="V6" s="189"/>
      <c r="W6" s="189"/>
      <c r="X6" s="189"/>
    </row>
    <row r="7" spans="1:24" ht="24.75" customHeight="1" thickBot="1">
      <c r="A7" s="11"/>
      <c r="B7" s="368"/>
      <c r="C7" s="229"/>
      <c r="D7" s="368"/>
      <c r="E7" s="230"/>
      <c r="F7" s="368"/>
      <c r="G7" s="224"/>
      <c r="H7" s="231" t="s">
        <v>294</v>
      </c>
      <c r="I7" s="227"/>
      <c r="J7" s="231" t="s">
        <v>296</v>
      </c>
      <c r="K7" s="227"/>
      <c r="L7" s="214" t="s">
        <v>252</v>
      </c>
      <c r="M7" s="192"/>
      <c r="N7" s="214" t="s">
        <v>26</v>
      </c>
      <c r="O7" s="227"/>
      <c r="P7" s="226" t="s">
        <v>7</v>
      </c>
      <c r="Q7" s="228"/>
      <c r="R7" s="228"/>
      <c r="S7" s="228"/>
      <c r="T7" s="228"/>
      <c r="U7" s="228"/>
      <c r="V7" s="189"/>
      <c r="W7" s="189"/>
      <c r="X7" s="189"/>
    </row>
    <row r="8" spans="1:20" ht="24.75" customHeight="1" thickTop="1">
      <c r="A8" s="11"/>
      <c r="B8" s="162"/>
      <c r="C8" s="162"/>
      <c r="D8" s="16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37"/>
      <c r="R8" s="37"/>
      <c r="S8" s="37"/>
      <c r="T8" s="37"/>
    </row>
    <row r="9" spans="1:16" ht="24.75" customHeight="1">
      <c r="A9" s="11"/>
      <c r="B9" s="161"/>
      <c r="C9" s="162"/>
      <c r="D9" s="163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15">
        <f>SUM(J9:O9)</f>
        <v>0</v>
      </c>
    </row>
    <row r="10" spans="1:18" ht="24.75" customHeight="1">
      <c r="A10" s="11"/>
      <c r="B10" s="161" t="s">
        <v>16</v>
      </c>
      <c r="C10" s="155"/>
      <c r="D10" s="155" t="s">
        <v>213</v>
      </c>
      <c r="E10" s="155"/>
      <c r="F10" s="155" t="s">
        <v>320</v>
      </c>
      <c r="G10" s="155"/>
      <c r="H10" s="271" t="s">
        <v>301</v>
      </c>
      <c r="I10" s="166"/>
      <c r="J10" s="166">
        <v>2000</v>
      </c>
      <c r="K10" s="166"/>
      <c r="L10" s="165">
        <v>0</v>
      </c>
      <c r="M10" s="155"/>
      <c r="N10" s="165">
        <v>5000</v>
      </c>
      <c r="O10" s="155"/>
      <c r="P10" s="215">
        <f>SUM(J10:O10)</f>
        <v>7000</v>
      </c>
      <c r="Q10" s="12"/>
      <c r="R10" s="35"/>
    </row>
    <row r="11" spans="1:18" ht="24.75" customHeight="1">
      <c r="A11" s="11"/>
      <c r="B11" s="161"/>
      <c r="C11" s="155"/>
      <c r="D11" s="173" t="s">
        <v>319</v>
      </c>
      <c r="E11" s="155"/>
      <c r="F11" s="173"/>
      <c r="G11" s="155"/>
      <c r="H11" s="161"/>
      <c r="I11" s="155"/>
      <c r="J11" s="155"/>
      <c r="K11" s="155"/>
      <c r="L11" s="164"/>
      <c r="M11" s="155"/>
      <c r="N11" s="164"/>
      <c r="O11" s="155"/>
      <c r="P11" s="216"/>
      <c r="Q11" s="12"/>
      <c r="R11" s="36"/>
    </row>
    <row r="12" spans="1:18" ht="24.75" customHeight="1">
      <c r="A12" s="11"/>
      <c r="B12" s="161" t="s">
        <v>17</v>
      </c>
      <c r="C12" s="155"/>
      <c r="D12" s="155" t="s">
        <v>205</v>
      </c>
      <c r="E12" s="155"/>
      <c r="F12" s="155" t="s">
        <v>18</v>
      </c>
      <c r="G12" s="155"/>
      <c r="H12" s="271" t="s">
        <v>385</v>
      </c>
      <c r="I12" s="166"/>
      <c r="J12" s="166">
        <v>0</v>
      </c>
      <c r="K12" s="166"/>
      <c r="L12" s="164">
        <v>2</v>
      </c>
      <c r="M12" s="155"/>
      <c r="N12" s="164">
        <v>0</v>
      </c>
      <c r="O12" s="155"/>
      <c r="P12" s="215">
        <f>SUM(J12:O12)</f>
        <v>2</v>
      </c>
      <c r="Q12" s="12"/>
      <c r="R12" s="35"/>
    </row>
    <row r="13" spans="1:18" ht="24.75" customHeight="1">
      <c r="A13" s="11"/>
      <c r="B13" s="161" t="s">
        <v>19</v>
      </c>
      <c r="C13" s="155"/>
      <c r="D13" s="155" t="s">
        <v>250</v>
      </c>
      <c r="E13" s="155"/>
      <c r="F13" s="155" t="s">
        <v>321</v>
      </c>
      <c r="G13" s="155"/>
      <c r="H13" s="271" t="s">
        <v>322</v>
      </c>
      <c r="I13" s="166"/>
      <c r="J13" s="166">
        <v>6500</v>
      </c>
      <c r="K13" s="166"/>
      <c r="L13" s="164">
        <v>0</v>
      </c>
      <c r="M13" s="155"/>
      <c r="N13" s="164">
        <v>4500</v>
      </c>
      <c r="O13" s="155"/>
      <c r="P13" s="215">
        <f>SUM(J13:O13)</f>
        <v>11000</v>
      </c>
      <c r="Q13" s="12"/>
      <c r="R13" s="35"/>
    </row>
    <row r="14" spans="1:18" ht="24.75" customHeight="1">
      <c r="A14" s="11"/>
      <c r="B14" s="161"/>
      <c r="C14" s="155"/>
      <c r="D14" s="173" t="s">
        <v>214</v>
      </c>
      <c r="E14" s="155"/>
      <c r="F14" s="155"/>
      <c r="G14" s="155"/>
      <c r="H14" s="271"/>
      <c r="I14" s="166"/>
      <c r="J14" s="166"/>
      <c r="K14" s="166"/>
      <c r="L14" s="164"/>
      <c r="M14" s="155"/>
      <c r="N14" s="164"/>
      <c r="O14" s="155"/>
      <c r="P14" s="215"/>
      <c r="Q14" s="12"/>
      <c r="R14" s="35"/>
    </row>
    <row r="15" spans="1:18" ht="24.75" customHeight="1">
      <c r="A15" s="11"/>
      <c r="B15" s="161" t="s">
        <v>386</v>
      </c>
      <c r="C15" s="155"/>
      <c r="D15" s="155" t="s">
        <v>251</v>
      </c>
      <c r="E15" s="155"/>
      <c r="F15" s="155" t="s">
        <v>3</v>
      </c>
      <c r="G15" s="155"/>
      <c r="H15" s="271" t="s">
        <v>387</v>
      </c>
      <c r="I15" s="166"/>
      <c r="J15" s="166">
        <v>0</v>
      </c>
      <c r="K15" s="166"/>
      <c r="L15" s="166">
        <v>0</v>
      </c>
      <c r="M15" s="155"/>
      <c r="N15" s="166">
        <v>1366</v>
      </c>
      <c r="O15" s="155"/>
      <c r="P15" s="215">
        <f>SUM(J15:O15)</f>
        <v>1366</v>
      </c>
      <c r="Q15" s="12"/>
      <c r="R15" s="35"/>
    </row>
    <row r="16" spans="1:18" ht="24.75" customHeight="1">
      <c r="A16" s="11"/>
      <c r="B16" s="161" t="s">
        <v>386</v>
      </c>
      <c r="C16" s="155"/>
      <c r="D16" s="155" t="s">
        <v>323</v>
      </c>
      <c r="E16" s="155"/>
      <c r="F16" s="155" t="s">
        <v>5</v>
      </c>
      <c r="G16" s="155"/>
      <c r="H16" s="271" t="s">
        <v>387</v>
      </c>
      <c r="I16" s="166"/>
      <c r="J16" s="166">
        <v>0</v>
      </c>
      <c r="K16" s="166"/>
      <c r="L16" s="166">
        <v>0</v>
      </c>
      <c r="M16" s="155"/>
      <c r="N16" s="166">
        <v>867</v>
      </c>
      <c r="O16" s="155"/>
      <c r="P16" s="215">
        <f>SUM(J16:O16)</f>
        <v>867</v>
      </c>
      <c r="Q16" s="12"/>
      <c r="R16" s="35"/>
    </row>
    <row r="17" spans="1:18" ht="24.75" customHeight="1">
      <c r="A17" s="11"/>
      <c r="B17" s="161"/>
      <c r="C17" s="155"/>
      <c r="D17" s="155"/>
      <c r="E17" s="155"/>
      <c r="F17" s="170"/>
      <c r="G17" s="155"/>
      <c r="H17" s="155"/>
      <c r="I17" s="155"/>
      <c r="J17" s="155"/>
      <c r="K17" s="155"/>
      <c r="L17" s="166"/>
      <c r="M17" s="155"/>
      <c r="N17" s="166"/>
      <c r="O17" s="155"/>
      <c r="P17" s="164"/>
      <c r="Q17" s="12"/>
      <c r="R17" s="36"/>
    </row>
    <row r="18" spans="1:18" ht="24.75" customHeight="1">
      <c r="A18" s="11"/>
      <c r="B18" s="161"/>
      <c r="C18" s="155"/>
      <c r="D18" s="155"/>
      <c r="E18" s="155"/>
      <c r="F18" s="170"/>
      <c r="G18" s="155"/>
      <c r="H18" s="155"/>
      <c r="I18" s="155"/>
      <c r="J18" s="155"/>
      <c r="K18" s="155"/>
      <c r="L18" s="166"/>
      <c r="M18" s="155"/>
      <c r="N18" s="166"/>
      <c r="O18" s="155"/>
      <c r="P18" s="164"/>
      <c r="Q18" s="12"/>
      <c r="R18" s="36"/>
    </row>
    <row r="19" spans="1:18" ht="24.75" customHeight="1">
      <c r="A19" s="11"/>
      <c r="B19" s="161"/>
      <c r="C19" s="155"/>
      <c r="D19" s="155"/>
      <c r="E19" s="155"/>
      <c r="F19" s="155"/>
      <c r="G19" s="155"/>
      <c r="H19" s="166"/>
      <c r="I19" s="166"/>
      <c r="J19" s="166"/>
      <c r="K19" s="166"/>
      <c r="L19" s="166"/>
      <c r="M19" s="155"/>
      <c r="N19" s="166"/>
      <c r="O19" s="155"/>
      <c r="P19" s="172"/>
      <c r="Q19" s="12"/>
      <c r="R19" s="35"/>
    </row>
    <row r="20" spans="1:18" ht="24.75" customHeight="1" thickBot="1">
      <c r="A20" s="11"/>
      <c r="B20" s="174"/>
      <c r="C20" s="155"/>
      <c r="D20" s="155"/>
      <c r="E20" s="155"/>
      <c r="G20" s="155"/>
      <c r="H20" s="270" t="s">
        <v>7</v>
      </c>
      <c r="I20" s="181"/>
      <c r="J20" s="217">
        <f>SUM(J9:J19)</f>
        <v>8500</v>
      </c>
      <c r="K20" s="181"/>
      <c r="L20" s="217">
        <f>SUM(L9:L19)</f>
        <v>2</v>
      </c>
      <c r="M20" s="159"/>
      <c r="N20" s="217">
        <f>SUM(N9:N19)</f>
        <v>11733</v>
      </c>
      <c r="O20" s="159"/>
      <c r="P20" s="217">
        <f>SUM(P9:P19)</f>
        <v>20235</v>
      </c>
      <c r="Q20" s="12"/>
      <c r="R20" s="35"/>
    </row>
    <row r="21" spans="1:18" ht="24.75" customHeight="1" thickTop="1">
      <c r="A21" s="11"/>
      <c r="B21" s="12"/>
      <c r="C21" s="12"/>
      <c r="D21" s="12"/>
      <c r="E21" s="12"/>
      <c r="F21" s="12"/>
      <c r="G21" s="12"/>
      <c r="H21" s="19"/>
      <c r="I21" s="12"/>
      <c r="J21" s="19"/>
      <c r="K21" s="12"/>
      <c r="L21" s="19"/>
      <c r="M21" s="12"/>
      <c r="N21" s="20"/>
      <c r="O21" s="12"/>
      <c r="P21" s="21"/>
      <c r="R21" s="37"/>
    </row>
    <row r="22" spans="1:18" ht="24.75" customHeight="1">
      <c r="A22" s="11"/>
      <c r="B22" s="12"/>
      <c r="C22" s="12"/>
      <c r="D22" s="12"/>
      <c r="E22" s="12"/>
      <c r="F22" s="12"/>
      <c r="G22" s="12"/>
      <c r="H22" s="19"/>
      <c r="I22" s="12"/>
      <c r="J22" s="19"/>
      <c r="K22" s="12"/>
      <c r="L22" s="19"/>
      <c r="M22" s="12"/>
      <c r="N22" s="20"/>
      <c r="O22" s="12"/>
      <c r="P22" s="21"/>
      <c r="R22" s="37"/>
    </row>
    <row r="23" spans="1:16" ht="24.75" customHeight="1">
      <c r="A23" s="11"/>
      <c r="B23" s="12"/>
      <c r="C23" s="12"/>
      <c r="D23" s="12"/>
      <c r="E23" s="12"/>
      <c r="F23" s="12"/>
      <c r="G23" s="24"/>
      <c r="H23" s="25"/>
      <c r="I23" s="23"/>
      <c r="J23" s="25"/>
      <c r="K23" s="23"/>
      <c r="L23" s="25"/>
      <c r="M23" s="23"/>
      <c r="N23" s="26"/>
      <c r="O23" s="23"/>
      <c r="P23" s="25"/>
    </row>
    <row r="24" spans="1:16" ht="24.75" customHeight="1">
      <c r="A24" s="11"/>
      <c r="B24" s="139" t="s">
        <v>127</v>
      </c>
      <c r="C24" s="140"/>
      <c r="D24" s="140" t="s">
        <v>313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4.75" customHeight="1">
      <c r="A25" s="11"/>
      <c r="B25" s="12"/>
      <c r="C25" s="12"/>
      <c r="D25" s="141" t="s">
        <v>314</v>
      </c>
      <c r="E25" s="29"/>
      <c r="F25" s="29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24.7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4.75" customHeight="1">
      <c r="A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4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0" customHeight="1">
      <c r="A29" s="11"/>
      <c r="B29" s="361" t="s">
        <v>389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</row>
    <row r="30" spans="1:16" ht="30" customHeight="1">
      <c r="A30" s="11"/>
      <c r="B30" s="362" t="s">
        <v>207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</row>
    <row r="31" spans="1:16" ht="45" customHeight="1">
      <c r="A31" s="11"/>
      <c r="B31" s="13" t="s">
        <v>0</v>
      </c>
      <c r="C31" s="12" t="s">
        <v>22</v>
      </c>
      <c r="D31" s="13" t="s">
        <v>24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34.5" customHeight="1">
      <c r="A32" s="11"/>
      <c r="B32" s="13" t="s">
        <v>1</v>
      </c>
      <c r="C32" s="12" t="s">
        <v>22</v>
      </c>
      <c r="D32" s="13" t="s">
        <v>23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7" t="s">
        <v>264</v>
      </c>
    </row>
    <row r="33" spans="1:16" ht="24.75" customHeight="1">
      <c r="A33" s="11"/>
      <c r="B33" s="13"/>
      <c r="C33" s="12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5"/>
    </row>
    <row r="34" spans="2:21" s="155" customFormat="1" ht="24.75" customHeight="1">
      <c r="B34" s="367" t="s">
        <v>2</v>
      </c>
      <c r="D34" s="369" t="s">
        <v>212</v>
      </c>
      <c r="F34" s="367" t="s">
        <v>4</v>
      </c>
      <c r="G34" s="159"/>
      <c r="H34" s="226" t="s">
        <v>293</v>
      </c>
      <c r="I34" s="227"/>
      <c r="J34" s="226" t="s">
        <v>27</v>
      </c>
      <c r="K34" s="227"/>
      <c r="L34" s="199" t="s">
        <v>42</v>
      </c>
      <c r="M34" s="227"/>
      <c r="N34" s="199" t="s">
        <v>28</v>
      </c>
      <c r="O34" s="227"/>
      <c r="P34" s="226" t="s">
        <v>29</v>
      </c>
      <c r="Q34" s="175"/>
      <c r="R34" s="175"/>
      <c r="S34" s="175"/>
      <c r="T34" s="175"/>
      <c r="U34" s="175"/>
    </row>
    <row r="35" spans="1:21" s="155" customFormat="1" ht="24.75" customHeight="1" thickBot="1">
      <c r="A35" s="163"/>
      <c r="B35" s="371"/>
      <c r="C35" s="169"/>
      <c r="D35" s="371"/>
      <c r="E35" s="170"/>
      <c r="F35" s="371"/>
      <c r="G35" s="159"/>
      <c r="H35" s="231" t="s">
        <v>294</v>
      </c>
      <c r="I35" s="227"/>
      <c r="J35" s="231" t="s">
        <v>296</v>
      </c>
      <c r="K35" s="227"/>
      <c r="L35" s="214" t="s">
        <v>252</v>
      </c>
      <c r="M35" s="192"/>
      <c r="N35" s="214" t="s">
        <v>26</v>
      </c>
      <c r="O35" s="227"/>
      <c r="P35" s="226" t="s">
        <v>7</v>
      </c>
      <c r="Q35" s="175"/>
      <c r="R35" s="175"/>
      <c r="S35" s="175"/>
      <c r="T35" s="175"/>
      <c r="U35" s="175"/>
    </row>
    <row r="36" spans="1:21" s="155" customFormat="1" ht="24.75" customHeight="1" thickTop="1">
      <c r="A36" s="163"/>
      <c r="B36" s="176"/>
      <c r="C36" s="176"/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5"/>
      <c r="R36" s="175"/>
      <c r="S36" s="175"/>
      <c r="T36" s="175"/>
      <c r="U36" s="175"/>
    </row>
    <row r="37" spans="2:21" s="155" customFormat="1" ht="24.75" customHeight="1">
      <c r="B37" s="161" t="s">
        <v>386</v>
      </c>
      <c r="D37" s="155" t="s">
        <v>267</v>
      </c>
      <c r="F37" s="155" t="s">
        <v>388</v>
      </c>
      <c r="H37" s="271" t="s">
        <v>387</v>
      </c>
      <c r="I37" s="175"/>
      <c r="J37" s="165" t="s">
        <v>8</v>
      </c>
      <c r="K37" s="175"/>
      <c r="L37" s="165">
        <v>0</v>
      </c>
      <c r="M37" s="175"/>
      <c r="N37" s="165">
        <v>67</v>
      </c>
      <c r="O37" s="175"/>
      <c r="P37" s="215">
        <f>SUM(L37:O37)</f>
        <v>67</v>
      </c>
      <c r="Q37" s="175"/>
      <c r="R37" s="175"/>
      <c r="S37" s="175"/>
      <c r="T37" s="175"/>
      <c r="U37" s="175"/>
    </row>
    <row r="38" spans="8:16" s="155" customFormat="1" ht="24.75" customHeight="1">
      <c r="H38" s="166"/>
      <c r="J38" s="166"/>
      <c r="L38" s="166"/>
      <c r="N38" s="165"/>
      <c r="P38" s="172"/>
    </row>
    <row r="39" spans="8:16" s="155" customFormat="1" ht="24.75" customHeight="1">
      <c r="H39" s="166"/>
      <c r="J39" s="166"/>
      <c r="L39" s="166"/>
      <c r="N39" s="165"/>
      <c r="P39" s="172"/>
    </row>
    <row r="40" spans="8:16" s="155" customFormat="1" ht="24.75" customHeight="1">
      <c r="H40" s="166"/>
      <c r="J40" s="166"/>
      <c r="L40" s="166"/>
      <c r="N40" s="165"/>
      <c r="P40" s="172"/>
    </row>
    <row r="41" spans="8:16" s="155" customFormat="1" ht="24.75" customHeight="1">
      <c r="H41" s="166"/>
      <c r="J41" s="166"/>
      <c r="L41" s="166"/>
      <c r="N41" s="165"/>
      <c r="P41" s="172"/>
    </row>
    <row r="42" spans="8:16" s="155" customFormat="1" ht="24.75" customHeight="1">
      <c r="H42" s="163"/>
      <c r="J42" s="163"/>
      <c r="L42" s="163"/>
      <c r="N42" s="163"/>
      <c r="P42" s="163"/>
    </row>
    <row r="43" spans="7:16" s="155" customFormat="1" ht="24.75" customHeight="1" thickBot="1">
      <c r="G43" s="168"/>
      <c r="H43" s="218">
        <f>SUM(H37:H42)</f>
        <v>0</v>
      </c>
      <c r="J43" s="218">
        <f>SUM(J37:J42)</f>
        <v>0</v>
      </c>
      <c r="L43" s="218">
        <f>SUM(L37:L42)</f>
        <v>0</v>
      </c>
      <c r="N43" s="218">
        <f>SUM(N37:N42)</f>
        <v>67</v>
      </c>
      <c r="P43" s="218">
        <f>SUM(P37:P42)</f>
        <v>67</v>
      </c>
    </row>
    <row r="44" s="155" customFormat="1" ht="24.75" customHeight="1" thickTop="1"/>
    <row r="45" spans="1:16" ht="24.75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24.7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24.7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24.75" customHeight="1">
      <c r="A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24.75" customHeight="1">
      <c r="A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24.75" customHeight="1">
      <c r="A50" s="11"/>
      <c r="B50" s="139" t="s">
        <v>127</v>
      </c>
      <c r="C50" s="140"/>
      <c r="D50" s="140" t="s">
        <v>313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24.75" customHeight="1">
      <c r="A51" s="11"/>
      <c r="B51" s="12"/>
      <c r="C51" s="12"/>
      <c r="D51" s="141" t="s">
        <v>314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24.7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24.7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24.7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24.7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24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24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24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24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24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24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24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24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24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24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24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24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24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24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</sheetData>
  <mergeCells count="9">
    <mergeCell ref="B30:P30"/>
    <mergeCell ref="B34:B35"/>
    <mergeCell ref="D34:D35"/>
    <mergeCell ref="F34:F35"/>
    <mergeCell ref="B29:P29"/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7"/>
  <sheetViews>
    <sheetView zoomScale="75" zoomScaleNormal="75" workbookViewId="0" topLeftCell="B1">
      <selection activeCell="D13" sqref="D13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2.625" style="0" customWidth="1"/>
    <col min="4" max="4" width="34.875" style="0" customWidth="1"/>
    <col min="5" max="5" width="2.625" style="0" customWidth="1"/>
    <col min="6" max="6" width="32.87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355" t="s">
        <v>384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2:4" s="155" customFormat="1" ht="34.5" customHeight="1">
      <c r="B3" s="159" t="s">
        <v>0</v>
      </c>
      <c r="C3" s="155" t="s">
        <v>22</v>
      </c>
      <c r="D3" s="160" t="s">
        <v>204</v>
      </c>
    </row>
    <row r="4" spans="2:16" s="155" customFormat="1" ht="24.75" customHeight="1">
      <c r="B4" s="159" t="s">
        <v>1</v>
      </c>
      <c r="C4" s="155" t="s">
        <v>22</v>
      </c>
      <c r="D4" s="160" t="s">
        <v>23</v>
      </c>
      <c r="P4" s="7" t="s">
        <v>264</v>
      </c>
    </row>
    <row r="5" spans="2:24" s="155" customFormat="1" ht="24.75" customHeight="1">
      <c r="B5" s="162"/>
      <c r="C5" s="163"/>
      <c r="D5" s="16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82"/>
      <c r="Q5" s="163"/>
      <c r="R5" s="163"/>
      <c r="S5" s="163"/>
      <c r="T5" s="163"/>
      <c r="U5" s="163"/>
      <c r="V5" s="163"/>
      <c r="W5" s="163"/>
      <c r="X5" s="163"/>
    </row>
    <row r="6" spans="2:39" s="272" customFormat="1" ht="24.75" customHeight="1">
      <c r="B6" s="342" t="s">
        <v>2</v>
      </c>
      <c r="C6" s="249"/>
      <c r="D6" s="342" t="s">
        <v>324</v>
      </c>
      <c r="E6" s="249"/>
      <c r="F6" s="342" t="s">
        <v>4</v>
      </c>
      <c r="G6" s="273"/>
      <c r="H6" s="274" t="s">
        <v>293</v>
      </c>
      <c r="I6" s="275"/>
      <c r="J6" s="274" t="s">
        <v>373</v>
      </c>
      <c r="K6" s="275"/>
      <c r="L6" s="274" t="s">
        <v>298</v>
      </c>
      <c r="M6" s="275"/>
      <c r="N6" s="274" t="s">
        <v>30</v>
      </c>
      <c r="O6" s="275"/>
      <c r="P6" s="274" t="s">
        <v>29</v>
      </c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</row>
    <row r="7" spans="2:39" s="272" customFormat="1" ht="24.75" customHeight="1" thickBot="1">
      <c r="B7" s="343"/>
      <c r="C7" s="273"/>
      <c r="D7" s="344"/>
      <c r="E7" s="249"/>
      <c r="F7" s="343"/>
      <c r="G7" s="273"/>
      <c r="H7" s="276" t="s">
        <v>294</v>
      </c>
      <c r="I7" s="275"/>
      <c r="J7" s="276" t="s">
        <v>296</v>
      </c>
      <c r="K7" s="275"/>
      <c r="L7" s="276" t="s">
        <v>299</v>
      </c>
      <c r="M7" s="277"/>
      <c r="N7" s="276" t="s">
        <v>31</v>
      </c>
      <c r="O7" s="275"/>
      <c r="P7" s="278" t="s">
        <v>7</v>
      </c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</row>
    <row r="8" spans="2:24" s="155" customFormat="1" ht="24.75" customHeight="1" thickTop="1">
      <c r="B8" s="162"/>
      <c r="C8" s="162"/>
      <c r="D8" s="16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2:24" s="155" customFormat="1" ht="24.75" customHeight="1">
      <c r="B9" s="163" t="s">
        <v>128</v>
      </c>
      <c r="C9" s="163"/>
      <c r="D9" s="163" t="s">
        <v>20</v>
      </c>
      <c r="E9" s="163"/>
      <c r="F9" s="163" t="s">
        <v>41</v>
      </c>
      <c r="G9" s="163"/>
      <c r="H9" s="161" t="s">
        <v>383</v>
      </c>
      <c r="I9" s="163"/>
      <c r="J9" s="178">
        <v>20</v>
      </c>
      <c r="K9" s="163"/>
      <c r="L9" s="167" t="s">
        <v>8</v>
      </c>
      <c r="M9" s="163"/>
      <c r="N9" s="167" t="s">
        <v>8</v>
      </c>
      <c r="O9" s="163"/>
      <c r="P9" s="232">
        <f>SUM(J9:O9)</f>
        <v>20</v>
      </c>
      <c r="Q9" s="163"/>
      <c r="R9" s="163"/>
      <c r="S9" s="163"/>
      <c r="T9" s="163"/>
      <c r="U9" s="163"/>
      <c r="V9" s="163"/>
      <c r="W9" s="163"/>
      <c r="X9" s="163"/>
    </row>
    <row r="10" spans="8:16" s="155" customFormat="1" ht="24.75" customHeight="1">
      <c r="H10" s="161"/>
      <c r="J10" s="166"/>
      <c r="L10" s="165"/>
      <c r="N10" s="165"/>
      <c r="P10" s="215"/>
    </row>
    <row r="11" s="155" customFormat="1" ht="24.75" customHeight="1"/>
    <row r="12" s="155" customFormat="1" ht="24.75" customHeight="1"/>
    <row r="13" s="155" customFormat="1" ht="24.75" customHeight="1"/>
    <row r="14" s="155" customFormat="1" ht="24.75" customHeight="1"/>
    <row r="15" s="155" customFormat="1" ht="24.75" customHeight="1"/>
    <row r="16" s="155" customFormat="1" ht="24.75" customHeight="1"/>
    <row r="17" s="155" customFormat="1" ht="24.75" customHeight="1"/>
    <row r="18" spans="7:16" s="155" customFormat="1" ht="24.75" customHeight="1" thickBot="1">
      <c r="G18" s="159"/>
      <c r="H18" s="159" t="s">
        <v>7</v>
      </c>
      <c r="I18" s="159"/>
      <c r="J18" s="222">
        <f>SUM(J9:J17)</f>
        <v>20</v>
      </c>
      <c r="K18" s="159"/>
      <c r="L18" s="222">
        <f>SUM(L9:L17)</f>
        <v>0</v>
      </c>
      <c r="M18" s="159"/>
      <c r="N18" s="222">
        <f>SUM(N9:N17)</f>
        <v>0</v>
      </c>
      <c r="O18" s="159"/>
      <c r="P18" s="222">
        <f>SUM(P9:P17)</f>
        <v>20</v>
      </c>
    </row>
    <row r="19" s="155" customFormat="1" ht="24.75" customHeight="1" thickTop="1"/>
    <row r="20" s="155" customFormat="1" ht="24.75" customHeight="1"/>
    <row r="21" s="155" customFormat="1" ht="24.75" customHeight="1"/>
    <row r="22" s="155" customFormat="1" ht="24.75" customHeight="1"/>
    <row r="23" s="155" customFormat="1" ht="24.75" customHeight="1"/>
    <row r="24" spans="2:16" ht="24.75" customHeight="1">
      <c r="B24" s="139" t="s">
        <v>127</v>
      </c>
      <c r="C24" s="140"/>
      <c r="D24" s="140" t="s">
        <v>313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24.75" customHeight="1">
      <c r="B25" s="12"/>
      <c r="C25" s="12"/>
      <c r="D25" s="141" t="s">
        <v>314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24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24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2.625" style="0" customWidth="1"/>
    <col min="4" max="4" width="34.25390625" style="0" customWidth="1"/>
    <col min="5" max="5" width="2.625" style="0" customWidth="1"/>
    <col min="6" max="6" width="29.2539062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355" t="s">
        <v>379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2:4" s="155" customFormat="1" ht="34.5" customHeight="1">
      <c r="B3" s="159" t="s">
        <v>0</v>
      </c>
      <c r="C3" s="155" t="s">
        <v>22</v>
      </c>
      <c r="D3" s="160" t="s">
        <v>57</v>
      </c>
    </row>
    <row r="4" spans="2:16" s="155" customFormat="1" ht="24.75" customHeight="1">
      <c r="B4" s="159" t="s">
        <v>1</v>
      </c>
      <c r="C4" s="155" t="s">
        <v>22</v>
      </c>
      <c r="D4" s="160" t="s">
        <v>23</v>
      </c>
      <c r="P4" s="7" t="s">
        <v>264</v>
      </c>
    </row>
    <row r="5" spans="2:16" s="155" customFormat="1" ht="24.75" customHeight="1">
      <c r="B5" s="159"/>
      <c r="D5" s="159"/>
      <c r="P5" s="168"/>
    </row>
    <row r="6" spans="2:39" s="155" customFormat="1" ht="24.75" customHeight="1">
      <c r="B6" s="342" t="s">
        <v>2</v>
      </c>
      <c r="C6" s="185"/>
      <c r="D6" s="342" t="s">
        <v>324</v>
      </c>
      <c r="E6" s="185"/>
      <c r="F6" s="342" t="s">
        <v>4</v>
      </c>
      <c r="G6" s="186"/>
      <c r="H6" s="219" t="s">
        <v>293</v>
      </c>
      <c r="I6" s="187"/>
      <c r="J6" s="219" t="s">
        <v>373</v>
      </c>
      <c r="K6" s="187"/>
      <c r="L6" s="219" t="s">
        <v>298</v>
      </c>
      <c r="M6" s="187"/>
      <c r="N6" s="219" t="s">
        <v>30</v>
      </c>
      <c r="O6" s="187"/>
      <c r="P6" s="219" t="s">
        <v>29</v>
      </c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</row>
    <row r="7" spans="2:39" s="155" customFormat="1" ht="24.75" customHeight="1" thickBot="1">
      <c r="B7" s="343"/>
      <c r="C7" s="190"/>
      <c r="D7" s="344"/>
      <c r="E7" s="191"/>
      <c r="F7" s="343"/>
      <c r="G7" s="186"/>
      <c r="H7" s="220" t="s">
        <v>294</v>
      </c>
      <c r="I7" s="187"/>
      <c r="J7" s="220" t="s">
        <v>296</v>
      </c>
      <c r="K7" s="187"/>
      <c r="L7" s="220" t="s">
        <v>299</v>
      </c>
      <c r="M7" s="192"/>
      <c r="N7" s="220" t="s">
        <v>31</v>
      </c>
      <c r="O7" s="187"/>
      <c r="P7" s="221" t="s">
        <v>7</v>
      </c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</row>
    <row r="8" spans="2:4" s="155" customFormat="1" ht="24.75" customHeight="1" thickTop="1">
      <c r="B8" s="171"/>
      <c r="C8" s="162"/>
      <c r="D8" s="162"/>
    </row>
    <row r="9" spans="2:16" s="155" customFormat="1" ht="24.75" customHeight="1">
      <c r="B9" s="155" t="s">
        <v>21</v>
      </c>
      <c r="D9" s="155" t="s">
        <v>129</v>
      </c>
      <c r="F9" s="155" t="s">
        <v>380</v>
      </c>
      <c r="H9" s="161" t="s">
        <v>382</v>
      </c>
      <c r="J9" s="164">
        <v>500</v>
      </c>
      <c r="L9" s="165" t="s">
        <v>8</v>
      </c>
      <c r="N9" s="165">
        <v>500</v>
      </c>
      <c r="P9" s="215">
        <f>SUM(J9:O9)</f>
        <v>1000</v>
      </c>
    </row>
    <row r="10" spans="6:16" s="155" customFormat="1" ht="24.75" customHeight="1">
      <c r="F10" s="155" t="s">
        <v>381</v>
      </c>
      <c r="H10" s="166"/>
      <c r="J10" s="166"/>
      <c r="L10" s="166"/>
      <c r="N10" s="165"/>
      <c r="P10" s="172"/>
    </row>
    <row r="11" spans="8:16" s="155" customFormat="1" ht="24.75" customHeight="1">
      <c r="H11" s="166"/>
      <c r="J11" s="166"/>
      <c r="L11" s="166"/>
      <c r="N11" s="165"/>
      <c r="P11" s="172"/>
    </row>
    <row r="12" spans="8:16" s="155" customFormat="1" ht="24.75" customHeight="1">
      <c r="H12" s="163"/>
      <c r="I12" s="163"/>
      <c r="J12" s="163"/>
      <c r="K12" s="163"/>
      <c r="L12" s="163"/>
      <c r="M12" s="163"/>
      <c r="N12" s="163"/>
      <c r="O12" s="163"/>
      <c r="P12" s="163"/>
    </row>
    <row r="13" spans="7:16" s="155" customFormat="1" ht="24.75" customHeight="1">
      <c r="G13" s="168"/>
      <c r="H13" s="179"/>
      <c r="I13" s="163"/>
      <c r="J13" s="179"/>
      <c r="K13" s="163"/>
      <c r="L13" s="179"/>
      <c r="M13" s="163"/>
      <c r="N13" s="180"/>
      <c r="O13" s="163"/>
      <c r="P13" s="181"/>
    </row>
    <row r="14" spans="8:16" s="155" customFormat="1" ht="24.75" customHeight="1">
      <c r="H14" s="163"/>
      <c r="I14" s="163"/>
      <c r="J14" s="163"/>
      <c r="K14" s="163"/>
      <c r="L14" s="163"/>
      <c r="M14" s="163"/>
      <c r="N14" s="163"/>
      <c r="O14" s="163"/>
      <c r="P14" s="163"/>
    </row>
    <row r="15" s="155" customFormat="1" ht="24.75" customHeight="1"/>
    <row r="16" spans="7:16" s="155" customFormat="1" ht="24.75" customHeight="1" thickBot="1">
      <c r="G16" s="159"/>
      <c r="H16" s="159" t="s">
        <v>7</v>
      </c>
      <c r="I16" s="159"/>
      <c r="J16" s="222">
        <f>SUM(J9:J15)</f>
        <v>500</v>
      </c>
      <c r="K16" s="159"/>
      <c r="L16" s="222">
        <f>SUM(L9:L15)</f>
        <v>0</v>
      </c>
      <c r="M16" s="159"/>
      <c r="N16" s="222">
        <f>SUM(N9:N15)</f>
        <v>500</v>
      </c>
      <c r="O16" s="159"/>
      <c r="P16" s="222">
        <f>SUM(P9:P15)</f>
        <v>1000</v>
      </c>
    </row>
    <row r="17" s="155" customFormat="1" ht="24.75" customHeight="1" thickTop="1"/>
    <row r="18" s="155" customFormat="1" ht="24.75" customHeight="1"/>
    <row r="19" s="155" customFormat="1" ht="24.75" customHeight="1"/>
    <row r="20" spans="2:16" ht="24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24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24.75" customHeight="1">
      <c r="B22" s="139" t="s">
        <v>127</v>
      </c>
      <c r="C22" s="140"/>
      <c r="D22" s="140" t="s">
        <v>313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24.75" customHeight="1">
      <c r="B23" s="12"/>
      <c r="C23" s="12"/>
      <c r="D23" s="141" t="s">
        <v>314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24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24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Serif,Kalın İtalik"&amp;8Bütçe ve Plan Şube Müdürlüğü&amp;R&amp;8&amp;D</oddHeader>
    <oddFooter>&amp;L&amp;F/Excel/Murat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3"/>
  <sheetViews>
    <sheetView zoomScale="75" zoomScaleNormal="75" workbookViewId="0" topLeftCell="A1">
      <selection activeCell="B44" sqref="B44"/>
    </sheetView>
  </sheetViews>
  <sheetFormatPr defaultColWidth="9.00390625" defaultRowHeight="12.75"/>
  <cols>
    <col min="1" max="1" width="2.625" style="0" customWidth="1"/>
    <col min="2" max="2" width="19.00390625" style="0" customWidth="1"/>
    <col min="3" max="3" width="2.625" style="189" customWidth="1"/>
    <col min="4" max="4" width="57.875" style="0" customWidth="1"/>
    <col min="5" max="5" width="2.625" style="189" customWidth="1"/>
    <col min="6" max="6" width="23.75390625" style="0" customWidth="1"/>
    <col min="7" max="7" width="2.625" style="0" customWidth="1"/>
    <col min="8" max="8" width="17.875" style="0" customWidth="1"/>
    <col min="9" max="9" width="2.625" style="189" customWidth="1"/>
    <col min="10" max="10" width="18.625" style="0" customWidth="1"/>
    <col min="11" max="11" width="2.625" style="189" customWidth="1"/>
    <col min="12" max="12" width="18.625" style="0" customWidth="1"/>
    <col min="13" max="13" width="2.625" style="189" customWidth="1"/>
    <col min="14" max="14" width="18.625" style="0" customWidth="1"/>
    <col min="15" max="15" width="2.625" style="189" customWidth="1"/>
  </cols>
  <sheetData>
    <row r="1" spans="1:14" ht="15" customHeight="1">
      <c r="A1" s="11"/>
      <c r="B1" s="11"/>
      <c r="C1" s="188"/>
      <c r="D1" s="11"/>
      <c r="E1" s="188"/>
      <c r="F1" s="11"/>
      <c r="G1" s="12"/>
      <c r="H1" s="12"/>
      <c r="I1" s="188"/>
      <c r="J1" s="11"/>
      <c r="K1" s="188"/>
      <c r="L1" s="11"/>
      <c r="M1" s="188"/>
      <c r="N1" s="11"/>
    </row>
    <row r="2" spans="1:14" ht="36" customHeight="1">
      <c r="A2" s="11"/>
      <c r="B2" s="355" t="s">
        <v>384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ht="29.25" customHeight="1">
      <c r="A3" s="11"/>
      <c r="B3" s="13" t="s">
        <v>0</v>
      </c>
      <c r="C3" s="201" t="s">
        <v>22</v>
      </c>
      <c r="D3" s="31" t="s">
        <v>58</v>
      </c>
      <c r="E3" s="201"/>
      <c r="F3" s="12"/>
      <c r="G3" s="155"/>
      <c r="H3" s="155"/>
      <c r="I3" s="201"/>
      <c r="J3" s="12"/>
      <c r="K3" s="201"/>
      <c r="L3" s="12"/>
      <c r="M3" s="201"/>
      <c r="N3" s="12"/>
    </row>
    <row r="4" spans="1:14" ht="21" customHeight="1">
      <c r="A4" s="11"/>
      <c r="B4" s="13" t="s">
        <v>1</v>
      </c>
      <c r="C4" s="201" t="s">
        <v>22</v>
      </c>
      <c r="D4" s="31" t="s">
        <v>23</v>
      </c>
      <c r="E4" s="201"/>
      <c r="F4" s="12"/>
      <c r="G4" s="155"/>
      <c r="H4" s="155"/>
      <c r="I4" s="201"/>
      <c r="J4" s="12"/>
      <c r="K4" s="201"/>
      <c r="L4" s="12"/>
      <c r="M4" s="201"/>
      <c r="N4" s="7" t="s">
        <v>264</v>
      </c>
    </row>
    <row r="5" spans="1:14" ht="12" customHeight="1">
      <c r="A5" s="11"/>
      <c r="B5" s="13"/>
      <c r="C5" s="201"/>
      <c r="D5" s="13"/>
      <c r="E5" s="201"/>
      <c r="F5" s="12"/>
      <c r="G5" s="163"/>
      <c r="H5" s="163"/>
      <c r="I5" s="201"/>
      <c r="J5" s="12"/>
      <c r="K5" s="201"/>
      <c r="L5" s="12"/>
      <c r="M5" s="201"/>
      <c r="N5" s="14"/>
    </row>
    <row r="6" spans="2:20" s="155" customFormat="1" ht="24" customHeight="1">
      <c r="B6" s="341" t="s">
        <v>2</v>
      </c>
      <c r="C6" s="185"/>
      <c r="D6" s="373" t="s">
        <v>212</v>
      </c>
      <c r="E6" s="185"/>
      <c r="F6" s="342" t="s">
        <v>4</v>
      </c>
      <c r="G6" s="273"/>
      <c r="H6" s="274" t="s">
        <v>293</v>
      </c>
      <c r="I6" s="186"/>
      <c r="J6" s="219" t="s">
        <v>373</v>
      </c>
      <c r="K6" s="186"/>
      <c r="L6" s="219" t="s">
        <v>371</v>
      </c>
      <c r="M6" s="186"/>
      <c r="N6" s="219" t="s">
        <v>29</v>
      </c>
      <c r="O6" s="185"/>
      <c r="P6" s="185"/>
      <c r="Q6" s="185"/>
      <c r="R6" s="185"/>
      <c r="S6" s="185"/>
      <c r="T6" s="185"/>
    </row>
    <row r="7" spans="2:20" s="155" customFormat="1" ht="24" customHeight="1" thickBot="1">
      <c r="B7" s="372"/>
      <c r="C7" s="190"/>
      <c r="D7" s="372"/>
      <c r="E7" s="191"/>
      <c r="F7" s="343"/>
      <c r="G7" s="273"/>
      <c r="H7" s="276" t="s">
        <v>294</v>
      </c>
      <c r="I7" s="186"/>
      <c r="J7" s="220" t="s">
        <v>26</v>
      </c>
      <c r="K7" s="186"/>
      <c r="L7" s="220" t="s">
        <v>372</v>
      </c>
      <c r="M7" s="186"/>
      <c r="N7" s="221" t="s">
        <v>7</v>
      </c>
      <c r="O7" s="185"/>
      <c r="P7" s="185"/>
      <c r="Q7" s="185"/>
      <c r="R7" s="185"/>
      <c r="S7" s="185"/>
      <c r="T7" s="185"/>
    </row>
    <row r="8" spans="3:15" s="155" customFormat="1" ht="14.25" customHeight="1" thickTop="1">
      <c r="C8" s="185"/>
      <c r="E8" s="185"/>
      <c r="F8" s="161"/>
      <c r="G8" s="163"/>
      <c r="H8" s="163"/>
      <c r="I8" s="185"/>
      <c r="K8" s="185"/>
      <c r="M8" s="185"/>
      <c r="O8" s="185"/>
    </row>
    <row r="9" spans="2:17" s="159" customFormat="1" ht="19.5" customHeight="1" hidden="1" thickBot="1">
      <c r="B9" s="186"/>
      <c r="C9" s="186"/>
      <c r="D9" s="197" t="s">
        <v>341</v>
      </c>
      <c r="E9" s="203"/>
      <c r="F9" s="198"/>
      <c r="G9" s="163"/>
      <c r="H9" s="291"/>
      <c r="I9" s="292"/>
      <c r="J9" s="291">
        <f>SUM(J10:J12)</f>
        <v>0</v>
      </c>
      <c r="K9" s="292"/>
      <c r="L9" s="291">
        <f>SUM(L10:L12)</f>
        <v>0</v>
      </c>
      <c r="M9" s="292"/>
      <c r="N9" s="291">
        <f>SUM(N10:N12)</f>
        <v>0</v>
      </c>
      <c r="O9" s="185"/>
      <c r="P9" s="155"/>
      <c r="Q9" s="155"/>
    </row>
    <row r="10" spans="3:15" s="155" customFormat="1" ht="14.25" customHeight="1" hidden="1">
      <c r="C10" s="185"/>
      <c r="E10" s="185"/>
      <c r="F10" s="161"/>
      <c r="G10" s="163"/>
      <c r="H10" s="293"/>
      <c r="I10" s="294"/>
      <c r="J10" s="166"/>
      <c r="K10" s="294"/>
      <c r="L10" s="166"/>
      <c r="M10" s="294"/>
      <c r="N10" s="166"/>
      <c r="O10" s="185"/>
    </row>
    <row r="11" spans="2:17" s="159" customFormat="1" ht="19.5" customHeight="1" hidden="1" thickBot="1">
      <c r="B11" s="199" t="s">
        <v>49</v>
      </c>
      <c r="C11" s="186"/>
      <c r="D11" s="197" t="s">
        <v>342</v>
      </c>
      <c r="E11" s="203"/>
      <c r="F11" s="198" t="s">
        <v>32</v>
      </c>
      <c r="G11" s="163"/>
      <c r="H11" s="291"/>
      <c r="I11" s="292"/>
      <c r="J11" s="291">
        <f>SUM(J12:J14)</f>
        <v>0</v>
      </c>
      <c r="K11" s="292"/>
      <c r="L11" s="291">
        <f>SUM(L12:L14)</f>
        <v>0</v>
      </c>
      <c r="M11" s="292"/>
      <c r="N11" s="291">
        <f>SUM(N12:N14)</f>
        <v>0</v>
      </c>
      <c r="O11" s="185"/>
      <c r="P11" s="155"/>
      <c r="Q11" s="155"/>
    </row>
    <row r="12" spans="2:15" s="155" customFormat="1" ht="19.5" customHeight="1" hidden="1">
      <c r="B12" s="161"/>
      <c r="C12" s="185" t="s">
        <v>209</v>
      </c>
      <c r="D12" s="155" t="s">
        <v>50</v>
      </c>
      <c r="E12" s="185"/>
      <c r="F12" s="161"/>
      <c r="H12" s="271"/>
      <c r="I12" s="295"/>
      <c r="J12" s="166"/>
      <c r="K12" s="295"/>
      <c r="L12" s="166"/>
      <c r="M12" s="295"/>
      <c r="N12" s="166"/>
      <c r="O12" s="185"/>
    </row>
    <row r="13" spans="2:15" s="155" customFormat="1" ht="19.5" customHeight="1" hidden="1">
      <c r="B13" s="161"/>
      <c r="C13" s="185"/>
      <c r="D13" s="155" t="s">
        <v>51</v>
      </c>
      <c r="E13" s="185"/>
      <c r="F13" s="161" t="s">
        <v>32</v>
      </c>
      <c r="H13" s="271" t="s">
        <v>339</v>
      </c>
      <c r="I13" s="295"/>
      <c r="J13" s="166"/>
      <c r="K13" s="295"/>
      <c r="L13" s="166"/>
      <c r="M13" s="295"/>
      <c r="N13" s="166">
        <f>J13+L13</f>
        <v>0</v>
      </c>
      <c r="O13" s="185"/>
    </row>
    <row r="14" spans="2:15" s="155" customFormat="1" ht="12.75" customHeight="1" hidden="1">
      <c r="B14" s="161"/>
      <c r="C14" s="185"/>
      <c r="E14" s="185"/>
      <c r="F14" s="161"/>
      <c r="H14" s="166"/>
      <c r="I14" s="295"/>
      <c r="J14" s="166"/>
      <c r="K14" s="295"/>
      <c r="L14" s="166"/>
      <c r="M14" s="295"/>
      <c r="N14" s="166"/>
      <c r="O14" s="185"/>
    </row>
    <row r="15" spans="2:15" s="155" customFormat="1" ht="19.5" customHeight="1" hidden="1" thickBot="1">
      <c r="B15" s="187"/>
      <c r="C15" s="185"/>
      <c r="D15" s="197" t="s">
        <v>343</v>
      </c>
      <c r="E15" s="204"/>
      <c r="F15" s="198"/>
      <c r="H15" s="291"/>
      <c r="I15" s="295"/>
      <c r="J15" s="291">
        <f>J17+J21</f>
        <v>1819</v>
      </c>
      <c r="K15" s="295"/>
      <c r="L15" s="291">
        <f>L17+L21</f>
        <v>0</v>
      </c>
      <c r="M15" s="295"/>
      <c r="N15" s="291">
        <f>N17+N21</f>
        <v>1819</v>
      </c>
      <c r="O15" s="185"/>
    </row>
    <row r="16" spans="2:15" s="155" customFormat="1" ht="21" customHeight="1" hidden="1">
      <c r="B16" s="168"/>
      <c r="C16" s="186"/>
      <c r="D16" s="159"/>
      <c r="E16" s="186"/>
      <c r="F16" s="168"/>
      <c r="H16" s="166"/>
      <c r="I16" s="292"/>
      <c r="J16" s="154"/>
      <c r="K16" s="292"/>
      <c r="L16" s="154"/>
      <c r="M16" s="292"/>
      <c r="N16" s="154"/>
      <c r="O16" s="185"/>
    </row>
    <row r="17" spans="2:15" s="155" customFormat="1" ht="19.5" customHeight="1" thickBot="1">
      <c r="B17" s="199" t="s">
        <v>337</v>
      </c>
      <c r="C17" s="185"/>
      <c r="D17" s="197" t="s">
        <v>342</v>
      </c>
      <c r="E17" s="204"/>
      <c r="F17" s="198" t="s">
        <v>32</v>
      </c>
      <c r="H17" s="291"/>
      <c r="I17" s="295"/>
      <c r="J17" s="291">
        <f>SUM(J19:J19)</f>
        <v>10</v>
      </c>
      <c r="K17" s="295"/>
      <c r="L17" s="291">
        <f>SUM(L19:L19)</f>
        <v>0</v>
      </c>
      <c r="M17" s="295"/>
      <c r="N17" s="291">
        <f>SUM(N19:N19)</f>
        <v>10</v>
      </c>
      <c r="O17" s="185"/>
    </row>
    <row r="18" spans="2:15" s="155" customFormat="1" ht="12.75" customHeight="1">
      <c r="B18" s="161"/>
      <c r="C18" s="185"/>
      <c r="D18" s="162"/>
      <c r="E18" s="205"/>
      <c r="F18" s="182"/>
      <c r="H18" s="166"/>
      <c r="I18" s="295"/>
      <c r="J18" s="181"/>
      <c r="K18" s="295"/>
      <c r="L18" s="293"/>
      <c r="M18" s="295"/>
      <c r="N18" s="181"/>
      <c r="O18" s="185"/>
    </row>
    <row r="19" spans="2:15" s="155" customFormat="1" ht="19.5" customHeight="1">
      <c r="B19" s="161"/>
      <c r="C19" s="185" t="s">
        <v>209</v>
      </c>
      <c r="D19" s="205" t="s">
        <v>338</v>
      </c>
      <c r="E19" s="205"/>
      <c r="F19" s="174" t="s">
        <v>32</v>
      </c>
      <c r="H19" s="271" t="s">
        <v>340</v>
      </c>
      <c r="I19" s="295"/>
      <c r="J19" s="293">
        <v>10</v>
      </c>
      <c r="K19" s="295"/>
      <c r="L19" s="293"/>
      <c r="M19" s="295"/>
      <c r="N19" s="166">
        <f>J19+L19</f>
        <v>10</v>
      </c>
      <c r="O19" s="185"/>
    </row>
    <row r="20" spans="2:15" s="155" customFormat="1" ht="12.75" customHeight="1">
      <c r="B20" s="161"/>
      <c r="C20" s="185"/>
      <c r="D20" s="162"/>
      <c r="E20" s="205"/>
      <c r="F20" s="182"/>
      <c r="H20" s="166"/>
      <c r="I20" s="295"/>
      <c r="J20" s="181"/>
      <c r="K20" s="295"/>
      <c r="L20" s="293"/>
      <c r="M20" s="295"/>
      <c r="N20" s="181"/>
      <c r="O20" s="185"/>
    </row>
    <row r="21" spans="2:15" s="155" customFormat="1" ht="19.5" customHeight="1" thickBot="1">
      <c r="B21" s="199" t="s">
        <v>208</v>
      </c>
      <c r="C21" s="185"/>
      <c r="D21" s="197" t="s">
        <v>206</v>
      </c>
      <c r="E21" s="204"/>
      <c r="F21" s="198" t="s">
        <v>32</v>
      </c>
      <c r="H21" s="291"/>
      <c r="I21" s="295"/>
      <c r="J21" s="291">
        <f>SUM(J22:J61)</f>
        <v>1809</v>
      </c>
      <c r="K21" s="295"/>
      <c r="L21" s="291">
        <f>SUM(L22:L61)</f>
        <v>0</v>
      </c>
      <c r="M21" s="295"/>
      <c r="N21" s="291">
        <f>SUM(N22:N61)</f>
        <v>1809</v>
      </c>
      <c r="O21" s="185"/>
    </row>
    <row r="22" spans="2:15" s="155" customFormat="1" ht="12.75" customHeight="1">
      <c r="B22" s="161"/>
      <c r="C22" s="185"/>
      <c r="E22" s="185"/>
      <c r="F22" s="161"/>
      <c r="H22" s="166"/>
      <c r="I22" s="295"/>
      <c r="J22" s="166"/>
      <c r="K22" s="295"/>
      <c r="L22" s="166"/>
      <c r="M22" s="295"/>
      <c r="N22" s="166"/>
      <c r="O22" s="185"/>
    </row>
    <row r="23" spans="2:15" s="155" customFormat="1" ht="19.5" customHeight="1" hidden="1">
      <c r="B23" s="223"/>
      <c r="C23" s="185" t="s">
        <v>209</v>
      </c>
      <c r="D23" s="205" t="s">
        <v>59</v>
      </c>
      <c r="E23" s="205"/>
      <c r="F23" s="174" t="s">
        <v>32</v>
      </c>
      <c r="G23" s="159"/>
      <c r="H23" s="271" t="s">
        <v>374</v>
      </c>
      <c r="I23" s="295"/>
      <c r="J23" s="293"/>
      <c r="K23" s="295"/>
      <c r="L23" s="293"/>
      <c r="M23" s="295"/>
      <c r="N23" s="166">
        <f>J23+L23</f>
        <v>0</v>
      </c>
      <c r="O23" s="185"/>
    </row>
    <row r="24" spans="2:15" s="155" customFormat="1" ht="12.75" customHeight="1" hidden="1">
      <c r="B24" s="161"/>
      <c r="C24" s="185"/>
      <c r="E24" s="185"/>
      <c r="F24" s="161"/>
      <c r="H24" s="166"/>
      <c r="I24" s="295"/>
      <c r="J24" s="166"/>
      <c r="K24" s="295"/>
      <c r="L24" s="166"/>
      <c r="M24" s="295"/>
      <c r="N24" s="166"/>
      <c r="O24" s="185"/>
    </row>
    <row r="25" spans="2:15" s="155" customFormat="1" ht="19.5" customHeight="1" hidden="1">
      <c r="B25" s="223"/>
      <c r="C25" s="185" t="s">
        <v>209</v>
      </c>
      <c r="D25" s="205" t="s">
        <v>261</v>
      </c>
      <c r="E25" s="205"/>
      <c r="F25" s="174"/>
      <c r="G25"/>
      <c r="H25" s="44"/>
      <c r="I25" s="295"/>
      <c r="J25" s="293"/>
      <c r="K25" s="295"/>
      <c r="L25" s="293"/>
      <c r="M25" s="295"/>
      <c r="N25" s="293"/>
      <c r="O25" s="185"/>
    </row>
    <row r="26" spans="2:15" s="155" customFormat="1" ht="19.5" customHeight="1" hidden="1">
      <c r="B26" s="223"/>
      <c r="C26" s="185"/>
      <c r="D26" s="163" t="s">
        <v>365</v>
      </c>
      <c r="E26" s="205"/>
      <c r="F26" s="174" t="s">
        <v>32</v>
      </c>
      <c r="G26"/>
      <c r="H26" s="271" t="s">
        <v>375</v>
      </c>
      <c r="I26" s="295"/>
      <c r="J26" s="293"/>
      <c r="K26" s="295"/>
      <c r="L26" s="293"/>
      <c r="M26" s="295"/>
      <c r="N26" s="166">
        <f>J26+L26</f>
        <v>0</v>
      </c>
      <c r="O26" s="185"/>
    </row>
    <row r="27" spans="2:15" s="155" customFormat="1" ht="13.5" customHeight="1" hidden="1">
      <c r="B27" s="223"/>
      <c r="C27" s="185"/>
      <c r="E27" s="185"/>
      <c r="F27" s="161"/>
      <c r="G27" s="6"/>
      <c r="H27" s="41"/>
      <c r="I27" s="295"/>
      <c r="J27" s="166"/>
      <c r="K27" s="295"/>
      <c r="L27" s="166"/>
      <c r="M27" s="295"/>
      <c r="N27" s="166"/>
      <c r="O27" s="185"/>
    </row>
    <row r="28" spans="2:15" s="155" customFormat="1" ht="19.5" customHeight="1" hidden="1">
      <c r="B28" s="223"/>
      <c r="C28" s="185" t="s">
        <v>209</v>
      </c>
      <c r="D28" s="185" t="s">
        <v>262</v>
      </c>
      <c r="E28" s="185"/>
      <c r="F28" s="161" t="s">
        <v>32</v>
      </c>
      <c r="G28"/>
      <c r="H28" s="271" t="s">
        <v>375</v>
      </c>
      <c r="I28" s="295"/>
      <c r="J28" s="166"/>
      <c r="K28" s="295"/>
      <c r="L28" s="166"/>
      <c r="M28" s="295"/>
      <c r="N28" s="166">
        <f>J28+L28</f>
        <v>0</v>
      </c>
      <c r="O28" s="185"/>
    </row>
    <row r="29" spans="2:15" s="155" customFormat="1" ht="12.75" customHeight="1" hidden="1">
      <c r="B29" s="223"/>
      <c r="C29" s="185"/>
      <c r="E29" s="185"/>
      <c r="F29" s="161"/>
      <c r="G29"/>
      <c r="H29" s="44"/>
      <c r="I29" s="295"/>
      <c r="J29" s="166"/>
      <c r="K29" s="295"/>
      <c r="L29" s="166"/>
      <c r="M29" s="295"/>
      <c r="N29" s="166"/>
      <c r="O29" s="185"/>
    </row>
    <row r="30" spans="2:15" s="155" customFormat="1" ht="19.5" customHeight="1" hidden="1">
      <c r="B30" s="223"/>
      <c r="C30" s="185" t="s">
        <v>209</v>
      </c>
      <c r="D30" s="205" t="s">
        <v>349</v>
      </c>
      <c r="E30" s="205"/>
      <c r="F30" s="182"/>
      <c r="G30"/>
      <c r="H30" s="44"/>
      <c r="I30" s="295"/>
      <c r="J30" s="181"/>
      <c r="K30" s="295"/>
      <c r="L30" s="293"/>
      <c r="M30" s="295"/>
      <c r="N30" s="293"/>
      <c r="O30" s="185"/>
    </row>
    <row r="31" spans="2:15" s="155" customFormat="1" ht="19.5" customHeight="1" hidden="1">
      <c r="B31" s="223"/>
      <c r="C31" s="185"/>
      <c r="D31" s="163" t="s">
        <v>350</v>
      </c>
      <c r="E31" s="205"/>
      <c r="F31" s="174" t="s">
        <v>32</v>
      </c>
      <c r="G31"/>
      <c r="H31" s="271" t="s">
        <v>375</v>
      </c>
      <c r="I31" s="295"/>
      <c r="J31" s="293"/>
      <c r="K31" s="295"/>
      <c r="L31" s="293"/>
      <c r="M31" s="295"/>
      <c r="N31" s="166">
        <f>J31+L31</f>
        <v>0</v>
      </c>
      <c r="O31" s="185"/>
    </row>
    <row r="32" spans="2:15" s="155" customFormat="1" ht="12.75" customHeight="1" hidden="1">
      <c r="B32" s="223"/>
      <c r="C32" s="185"/>
      <c r="E32" s="185"/>
      <c r="F32" s="161"/>
      <c r="G32"/>
      <c r="H32" s="44"/>
      <c r="I32" s="295"/>
      <c r="J32" s="166"/>
      <c r="K32" s="295"/>
      <c r="L32" s="166"/>
      <c r="M32" s="295"/>
      <c r="N32" s="166"/>
      <c r="O32" s="185"/>
    </row>
    <row r="33" spans="1:17" s="159" customFormat="1" ht="19.5" customHeight="1">
      <c r="A33" s="155"/>
      <c r="B33" s="223"/>
      <c r="C33" s="185" t="s">
        <v>209</v>
      </c>
      <c r="D33" s="185" t="s">
        <v>351</v>
      </c>
      <c r="E33" s="185"/>
      <c r="F33" s="161"/>
      <c r="G33"/>
      <c r="H33" s="44"/>
      <c r="I33" s="295"/>
      <c r="J33" s="166"/>
      <c r="K33" s="295"/>
      <c r="L33" s="166"/>
      <c r="M33" s="295"/>
      <c r="N33" s="166"/>
      <c r="O33" s="185"/>
      <c r="P33" s="155"/>
      <c r="Q33" s="155"/>
    </row>
    <row r="34" spans="1:17" s="159" customFormat="1" ht="19.5" customHeight="1">
      <c r="A34" s="155"/>
      <c r="B34" s="223"/>
      <c r="C34" s="185"/>
      <c r="D34" s="185" t="s">
        <v>263</v>
      </c>
      <c r="E34" s="185"/>
      <c r="F34" s="161" t="s">
        <v>32</v>
      </c>
      <c r="G34"/>
      <c r="H34" s="271" t="s">
        <v>340</v>
      </c>
      <c r="I34" s="295"/>
      <c r="J34" s="166">
        <v>200</v>
      </c>
      <c r="K34" s="295"/>
      <c r="L34" s="166"/>
      <c r="M34" s="295"/>
      <c r="N34" s="166">
        <f>J34+L34</f>
        <v>200</v>
      </c>
      <c r="O34" s="185"/>
      <c r="P34" s="155"/>
      <c r="Q34" s="155"/>
    </row>
    <row r="35" spans="1:17" s="159" customFormat="1" ht="11.25" customHeight="1">
      <c r="A35" s="155"/>
      <c r="B35" s="155"/>
      <c r="C35" s="185"/>
      <c r="D35" s="155"/>
      <c r="E35" s="185"/>
      <c r="F35" s="161"/>
      <c r="G35"/>
      <c r="H35" s="44"/>
      <c r="I35" s="295"/>
      <c r="J35" s="166"/>
      <c r="K35" s="295"/>
      <c r="L35" s="166"/>
      <c r="M35" s="295"/>
      <c r="N35" s="166"/>
      <c r="O35" s="185"/>
      <c r="P35" s="155"/>
      <c r="Q35" s="155"/>
    </row>
    <row r="36" spans="2:15" s="155" customFormat="1" ht="19.5" customHeight="1" hidden="1">
      <c r="B36" s="223"/>
      <c r="C36" s="185" t="s">
        <v>209</v>
      </c>
      <c r="D36" s="155" t="s">
        <v>352</v>
      </c>
      <c r="E36" s="185"/>
      <c r="F36" s="161"/>
      <c r="G36"/>
      <c r="H36" s="44"/>
      <c r="I36" s="295"/>
      <c r="J36" s="166"/>
      <c r="K36" s="295"/>
      <c r="L36" s="166"/>
      <c r="M36" s="295"/>
      <c r="N36" s="166"/>
      <c r="O36" s="185"/>
    </row>
    <row r="37" spans="2:15" s="155" customFormat="1" ht="19.5" customHeight="1" hidden="1">
      <c r="B37" s="223"/>
      <c r="C37" s="185"/>
      <c r="D37" s="155" t="s">
        <v>353</v>
      </c>
      <c r="E37" s="185"/>
      <c r="F37" s="161"/>
      <c r="G37"/>
      <c r="H37" s="44"/>
      <c r="I37" s="295"/>
      <c r="J37" s="166"/>
      <c r="K37" s="295"/>
      <c r="L37" s="166"/>
      <c r="M37" s="295"/>
      <c r="N37" s="166"/>
      <c r="O37" s="185"/>
    </row>
    <row r="38" spans="2:15" s="155" customFormat="1" ht="19.5" customHeight="1" hidden="1">
      <c r="B38" s="223"/>
      <c r="C38" s="185"/>
      <c r="D38" s="155" t="s">
        <v>354</v>
      </c>
      <c r="E38" s="185"/>
      <c r="F38" s="161" t="s">
        <v>32</v>
      </c>
      <c r="G38"/>
      <c r="H38" s="271" t="s">
        <v>302</v>
      </c>
      <c r="I38" s="295"/>
      <c r="J38" s="166"/>
      <c r="K38" s="295"/>
      <c r="L38" s="166"/>
      <c r="M38" s="295"/>
      <c r="N38" s="166">
        <f>J38+L38</f>
        <v>0</v>
      </c>
      <c r="O38" s="185"/>
    </row>
    <row r="39" spans="2:15" s="155" customFormat="1" ht="12.75" customHeight="1" hidden="1">
      <c r="B39" s="223"/>
      <c r="C39" s="185"/>
      <c r="E39" s="185"/>
      <c r="F39" s="161"/>
      <c r="G39"/>
      <c r="H39" s="44"/>
      <c r="I39" s="295"/>
      <c r="J39" s="166"/>
      <c r="K39" s="295"/>
      <c r="L39" s="166"/>
      <c r="M39" s="295"/>
      <c r="N39" s="166"/>
      <c r="O39" s="185"/>
    </row>
    <row r="40" spans="2:15" s="155" customFormat="1" ht="19.5" customHeight="1">
      <c r="B40" s="223"/>
      <c r="C40" s="185" t="s">
        <v>209</v>
      </c>
      <c r="D40" s="163" t="s">
        <v>344</v>
      </c>
      <c r="E40" s="205"/>
      <c r="F40" s="161" t="s">
        <v>32</v>
      </c>
      <c r="G40"/>
      <c r="H40" s="271" t="s">
        <v>376</v>
      </c>
      <c r="I40" s="295"/>
      <c r="J40" s="293">
        <v>30</v>
      </c>
      <c r="K40" s="295"/>
      <c r="L40" s="293"/>
      <c r="M40" s="295"/>
      <c r="N40" s="166">
        <f>J40+L40</f>
        <v>30</v>
      </c>
      <c r="O40" s="185"/>
    </row>
    <row r="41" spans="2:15" s="155" customFormat="1" ht="12.75" customHeight="1">
      <c r="B41" s="223"/>
      <c r="C41" s="185"/>
      <c r="D41" s="224"/>
      <c r="E41" s="205"/>
      <c r="F41" s="182"/>
      <c r="G41"/>
      <c r="H41" s="44"/>
      <c r="I41" s="295"/>
      <c r="J41" s="181"/>
      <c r="K41" s="295"/>
      <c r="L41" s="293"/>
      <c r="M41" s="295"/>
      <c r="N41" s="181"/>
      <c r="O41" s="185"/>
    </row>
    <row r="42" spans="2:15" s="155" customFormat="1" ht="19.5" customHeight="1">
      <c r="B42" s="223"/>
      <c r="C42" s="185" t="s">
        <v>209</v>
      </c>
      <c r="D42" s="205" t="s">
        <v>345</v>
      </c>
      <c r="E42" s="205"/>
      <c r="F42" s="161" t="s">
        <v>32</v>
      </c>
      <c r="G42"/>
      <c r="H42" s="271" t="s">
        <v>376</v>
      </c>
      <c r="I42" s="295"/>
      <c r="J42" s="293">
        <v>32</v>
      </c>
      <c r="K42" s="295"/>
      <c r="L42" s="293"/>
      <c r="M42" s="295"/>
      <c r="N42" s="166">
        <f>J42+L42</f>
        <v>32</v>
      </c>
      <c r="O42" s="185"/>
    </row>
    <row r="43" spans="2:15" s="155" customFormat="1" ht="12.75" customHeight="1">
      <c r="B43" s="223"/>
      <c r="C43" s="185"/>
      <c r="D43" s="224"/>
      <c r="E43" s="205"/>
      <c r="F43" s="182"/>
      <c r="G43"/>
      <c r="H43" s="44"/>
      <c r="I43" s="295"/>
      <c r="J43" s="181"/>
      <c r="K43" s="295"/>
      <c r="L43" s="293"/>
      <c r="M43" s="295"/>
      <c r="N43" s="181"/>
      <c r="O43" s="185"/>
    </row>
    <row r="44" spans="2:15" s="155" customFormat="1" ht="19.5" customHeight="1">
      <c r="B44" s="223"/>
      <c r="C44" s="185" t="s">
        <v>209</v>
      </c>
      <c r="D44" s="185" t="s">
        <v>346</v>
      </c>
      <c r="E44" s="185"/>
      <c r="F44" s="161" t="s">
        <v>32</v>
      </c>
      <c r="G44"/>
      <c r="H44" s="271" t="s">
        <v>376</v>
      </c>
      <c r="I44" s="295"/>
      <c r="J44" s="166">
        <v>249</v>
      </c>
      <c r="K44" s="295"/>
      <c r="L44" s="166"/>
      <c r="M44" s="295"/>
      <c r="N44" s="166">
        <f>J44+L44</f>
        <v>249</v>
      </c>
      <c r="O44" s="185"/>
    </row>
    <row r="45" spans="2:15" s="155" customFormat="1" ht="12.75" customHeight="1">
      <c r="B45" s="223"/>
      <c r="C45" s="185"/>
      <c r="D45" s="224"/>
      <c r="E45" s="205"/>
      <c r="F45" s="182"/>
      <c r="G45"/>
      <c r="H45" s="44"/>
      <c r="I45" s="295"/>
      <c r="J45" s="181"/>
      <c r="K45" s="295"/>
      <c r="L45" s="293"/>
      <c r="M45" s="295"/>
      <c r="N45" s="181"/>
      <c r="O45" s="185"/>
    </row>
    <row r="46" spans="2:15" s="155" customFormat="1" ht="19.5" customHeight="1">
      <c r="B46" s="223"/>
      <c r="C46" s="185" t="s">
        <v>209</v>
      </c>
      <c r="D46" s="185" t="s">
        <v>355</v>
      </c>
      <c r="E46" s="185"/>
      <c r="F46" s="161"/>
      <c r="G46"/>
      <c r="H46" s="44"/>
      <c r="I46" s="295"/>
      <c r="J46" s="166"/>
      <c r="K46" s="295"/>
      <c r="L46" s="166"/>
      <c r="M46" s="295"/>
      <c r="N46" s="166"/>
      <c r="O46" s="185"/>
    </row>
    <row r="47" spans="2:15" s="155" customFormat="1" ht="19.5" customHeight="1">
      <c r="B47" s="223"/>
      <c r="C47" s="185"/>
      <c r="D47" s="185" t="s">
        <v>356</v>
      </c>
      <c r="E47" s="185"/>
      <c r="F47" s="161" t="s">
        <v>32</v>
      </c>
      <c r="G47"/>
      <c r="H47" s="271" t="s">
        <v>377</v>
      </c>
      <c r="I47" s="295"/>
      <c r="J47" s="166">
        <v>190</v>
      </c>
      <c r="K47" s="295"/>
      <c r="L47" s="166"/>
      <c r="M47" s="295"/>
      <c r="N47" s="166">
        <f>J47+L47</f>
        <v>190</v>
      </c>
      <c r="O47" s="185"/>
    </row>
    <row r="48" spans="2:15" s="155" customFormat="1" ht="12" customHeight="1">
      <c r="B48" s="223"/>
      <c r="C48" s="185"/>
      <c r="D48" s="224"/>
      <c r="E48" s="205"/>
      <c r="F48" s="182"/>
      <c r="G48"/>
      <c r="H48" s="44"/>
      <c r="I48" s="295"/>
      <c r="J48" s="181"/>
      <c r="K48" s="295"/>
      <c r="L48" s="293"/>
      <c r="M48" s="295"/>
      <c r="N48" s="181"/>
      <c r="O48" s="185"/>
    </row>
    <row r="49" spans="2:15" s="155" customFormat="1" ht="19.5" customHeight="1">
      <c r="B49" s="223"/>
      <c r="C49" s="185" t="s">
        <v>209</v>
      </c>
      <c r="D49" s="205" t="s">
        <v>357</v>
      </c>
      <c r="E49" s="205"/>
      <c r="F49" s="182"/>
      <c r="G49"/>
      <c r="H49" s="44"/>
      <c r="I49" s="295"/>
      <c r="J49" s="181"/>
      <c r="K49" s="295"/>
      <c r="L49" s="293"/>
      <c r="M49" s="295"/>
      <c r="N49" s="293"/>
      <c r="O49" s="185"/>
    </row>
    <row r="50" spans="2:15" s="155" customFormat="1" ht="19.5" customHeight="1">
      <c r="B50" s="223"/>
      <c r="C50" s="185"/>
      <c r="D50" s="205" t="s">
        <v>358</v>
      </c>
      <c r="E50" s="205"/>
      <c r="F50" s="174" t="s">
        <v>32</v>
      </c>
      <c r="G50"/>
      <c r="H50" s="271" t="s">
        <v>376</v>
      </c>
      <c r="I50" s="295"/>
      <c r="J50" s="293">
        <v>35</v>
      </c>
      <c r="K50" s="295"/>
      <c r="L50" s="293"/>
      <c r="M50" s="295"/>
      <c r="N50" s="166">
        <f>J50+L50</f>
        <v>35</v>
      </c>
      <c r="O50" s="185"/>
    </row>
    <row r="51" spans="2:15" s="155" customFormat="1" ht="12.75" customHeight="1">
      <c r="B51" s="223"/>
      <c r="C51" s="185"/>
      <c r="D51" s="185"/>
      <c r="E51" s="185"/>
      <c r="F51" s="161"/>
      <c r="G51"/>
      <c r="H51" s="44"/>
      <c r="I51" s="295"/>
      <c r="J51" s="166"/>
      <c r="K51" s="295"/>
      <c r="L51" s="166"/>
      <c r="M51" s="295"/>
      <c r="N51" s="166"/>
      <c r="O51" s="185"/>
    </row>
    <row r="52" spans="2:15" s="155" customFormat="1" ht="19.5" customHeight="1">
      <c r="B52" s="223"/>
      <c r="C52" s="185" t="s">
        <v>209</v>
      </c>
      <c r="D52" s="185" t="s">
        <v>347</v>
      </c>
      <c r="E52" s="185"/>
      <c r="F52" s="161" t="s">
        <v>32</v>
      </c>
      <c r="G52"/>
      <c r="H52" s="271" t="s">
        <v>376</v>
      </c>
      <c r="I52" s="295"/>
      <c r="J52" s="166">
        <v>98</v>
      </c>
      <c r="K52" s="295"/>
      <c r="L52" s="166"/>
      <c r="M52" s="295"/>
      <c r="N52" s="166">
        <f>J52+L52</f>
        <v>98</v>
      </c>
      <c r="O52" s="185"/>
    </row>
    <row r="53" spans="2:15" s="155" customFormat="1" ht="12.75" customHeight="1">
      <c r="B53" s="223"/>
      <c r="C53" s="185"/>
      <c r="D53" s="185"/>
      <c r="E53" s="185"/>
      <c r="F53" s="161"/>
      <c r="G53"/>
      <c r="H53" s="44"/>
      <c r="I53" s="295"/>
      <c r="J53" s="166"/>
      <c r="K53" s="295"/>
      <c r="L53" s="166"/>
      <c r="M53" s="295"/>
      <c r="N53" s="166"/>
      <c r="O53" s="185"/>
    </row>
    <row r="54" spans="2:15" s="155" customFormat="1" ht="19.5" customHeight="1">
      <c r="B54" s="223"/>
      <c r="C54" s="185" t="s">
        <v>209</v>
      </c>
      <c r="D54" s="185" t="s">
        <v>359</v>
      </c>
      <c r="E54" s="185"/>
      <c r="F54" s="161"/>
      <c r="G54"/>
      <c r="H54" s="44"/>
      <c r="I54" s="295"/>
      <c r="J54" s="166"/>
      <c r="K54" s="295"/>
      <c r="L54" s="166"/>
      <c r="M54" s="295"/>
      <c r="N54" s="166"/>
      <c r="O54" s="185"/>
    </row>
    <row r="55" spans="2:15" s="155" customFormat="1" ht="19.5" customHeight="1">
      <c r="B55" s="223"/>
      <c r="C55" s="185"/>
      <c r="D55" s="185" t="s">
        <v>360</v>
      </c>
      <c r="E55" s="185"/>
      <c r="F55" s="161" t="s">
        <v>32</v>
      </c>
      <c r="G55"/>
      <c r="H55" s="271" t="s">
        <v>377</v>
      </c>
      <c r="I55" s="295"/>
      <c r="J55" s="166">
        <v>500</v>
      </c>
      <c r="K55" s="295"/>
      <c r="L55" s="166"/>
      <c r="M55" s="295"/>
      <c r="N55" s="166">
        <f>J55+L55</f>
        <v>500</v>
      </c>
      <c r="O55" s="185"/>
    </row>
    <row r="56" spans="2:15" s="155" customFormat="1" ht="12.75" customHeight="1">
      <c r="B56" s="223"/>
      <c r="C56" s="185"/>
      <c r="D56" s="185"/>
      <c r="E56" s="185"/>
      <c r="F56" s="161"/>
      <c r="G56"/>
      <c r="H56" s="44"/>
      <c r="I56" s="295"/>
      <c r="J56" s="166"/>
      <c r="K56" s="295"/>
      <c r="L56" s="166"/>
      <c r="M56" s="295"/>
      <c r="N56" s="166"/>
      <c r="O56" s="185"/>
    </row>
    <row r="57" spans="2:15" s="155" customFormat="1" ht="19.5" customHeight="1">
      <c r="B57" s="223"/>
      <c r="C57" s="185" t="s">
        <v>209</v>
      </c>
      <c r="D57" s="185" t="s">
        <v>361</v>
      </c>
      <c r="E57" s="185"/>
      <c r="F57" s="161"/>
      <c r="G57"/>
      <c r="H57" s="44"/>
      <c r="I57" s="295"/>
      <c r="J57" s="166"/>
      <c r="K57" s="295"/>
      <c r="L57" s="166"/>
      <c r="M57" s="295"/>
      <c r="N57" s="166"/>
      <c r="O57" s="185"/>
    </row>
    <row r="58" spans="2:15" s="155" customFormat="1" ht="19.5" customHeight="1">
      <c r="B58" s="223"/>
      <c r="C58" s="185"/>
      <c r="D58" s="185" t="s">
        <v>362</v>
      </c>
      <c r="E58" s="185"/>
      <c r="F58" s="161" t="s">
        <v>32</v>
      </c>
      <c r="G58"/>
      <c r="H58" s="271" t="s">
        <v>377</v>
      </c>
      <c r="I58" s="295"/>
      <c r="J58" s="166">
        <v>75</v>
      </c>
      <c r="K58" s="295"/>
      <c r="L58" s="166"/>
      <c r="M58" s="295"/>
      <c r="N58" s="166">
        <f>J58+L58</f>
        <v>75</v>
      </c>
      <c r="O58" s="185"/>
    </row>
    <row r="59" spans="2:15" s="155" customFormat="1" ht="12.75" customHeight="1">
      <c r="B59" s="223"/>
      <c r="C59" s="185"/>
      <c r="D59" s="224"/>
      <c r="E59" s="205"/>
      <c r="F59" s="182"/>
      <c r="G59"/>
      <c r="H59" s="44"/>
      <c r="I59" s="295"/>
      <c r="J59" s="181"/>
      <c r="K59" s="295"/>
      <c r="L59" s="293"/>
      <c r="M59" s="295"/>
      <c r="N59" s="181"/>
      <c r="O59" s="185"/>
    </row>
    <row r="60" spans="1:17" s="159" customFormat="1" ht="19.5" customHeight="1">
      <c r="A60" s="155"/>
      <c r="B60" s="223"/>
      <c r="C60" s="185" t="s">
        <v>209</v>
      </c>
      <c r="D60" s="185" t="s">
        <v>363</v>
      </c>
      <c r="E60" s="185"/>
      <c r="F60" s="161"/>
      <c r="G60"/>
      <c r="H60" s="44"/>
      <c r="I60" s="295"/>
      <c r="J60" s="166"/>
      <c r="K60" s="295"/>
      <c r="L60" s="166"/>
      <c r="M60" s="295"/>
      <c r="N60" s="166"/>
      <c r="O60" s="185"/>
      <c r="P60" s="155"/>
      <c r="Q60" s="155"/>
    </row>
    <row r="61" spans="1:17" s="159" customFormat="1" ht="19.5" customHeight="1">
      <c r="A61" s="155"/>
      <c r="B61" s="155"/>
      <c r="C61" s="185"/>
      <c r="D61" s="185" t="s">
        <v>364</v>
      </c>
      <c r="E61" s="185"/>
      <c r="F61" s="161" t="s">
        <v>32</v>
      </c>
      <c r="G61"/>
      <c r="H61" s="271" t="s">
        <v>377</v>
      </c>
      <c r="I61" s="295"/>
      <c r="J61" s="166">
        <v>400</v>
      </c>
      <c r="K61" s="295"/>
      <c r="L61" s="166"/>
      <c r="M61" s="295"/>
      <c r="N61" s="166">
        <f>J61+L61</f>
        <v>400</v>
      </c>
      <c r="O61" s="185"/>
      <c r="P61" s="155"/>
      <c r="Q61" s="155"/>
    </row>
    <row r="62" spans="3:15" s="155" customFormat="1" ht="12.75" customHeight="1">
      <c r="C62" s="185"/>
      <c r="E62" s="185"/>
      <c r="F62" s="161"/>
      <c r="G62"/>
      <c r="H62" s="44"/>
      <c r="I62" s="295"/>
      <c r="J62" s="166"/>
      <c r="K62" s="295"/>
      <c r="L62" s="166"/>
      <c r="M62" s="295"/>
      <c r="N62" s="166"/>
      <c r="O62" s="185"/>
    </row>
    <row r="63" spans="2:15" s="155" customFormat="1" ht="19.5" customHeight="1" thickBot="1">
      <c r="B63" s="290" t="s">
        <v>348</v>
      </c>
      <c r="C63" s="185"/>
      <c r="D63" s="197" t="s">
        <v>343</v>
      </c>
      <c r="E63" s="204"/>
      <c r="F63" s="198"/>
      <c r="H63" s="291"/>
      <c r="I63" s="295"/>
      <c r="J63" s="291">
        <f>SUM(J64:J75)</f>
        <v>4485</v>
      </c>
      <c r="K63" s="295"/>
      <c r="L63" s="291">
        <f>SUM(L64:L68)</f>
        <v>0</v>
      </c>
      <c r="M63" s="295"/>
      <c r="N63" s="291">
        <f>SUM(N64:N75)</f>
        <v>4485</v>
      </c>
      <c r="O63" s="185"/>
    </row>
    <row r="64" spans="3:15" s="155" customFormat="1" ht="12.75" customHeight="1">
      <c r="C64" s="185"/>
      <c r="E64" s="185"/>
      <c r="F64" s="161"/>
      <c r="G64"/>
      <c r="H64" s="44"/>
      <c r="I64" s="295"/>
      <c r="J64" s="166"/>
      <c r="K64" s="295"/>
      <c r="L64" s="166"/>
      <c r="M64" s="295"/>
      <c r="N64" s="166"/>
      <c r="O64" s="185"/>
    </row>
    <row r="65" spans="2:15" s="155" customFormat="1" ht="19.5" customHeight="1">
      <c r="B65" s="161" t="s">
        <v>366</v>
      </c>
      <c r="C65" s="185" t="s">
        <v>209</v>
      </c>
      <c r="D65" s="185" t="s">
        <v>367</v>
      </c>
      <c r="E65" s="185"/>
      <c r="F65" s="161"/>
      <c r="G65"/>
      <c r="H65" s="44"/>
      <c r="I65" s="295"/>
      <c r="J65" s="166"/>
      <c r="K65" s="295"/>
      <c r="L65" s="166"/>
      <c r="M65" s="295"/>
      <c r="N65" s="166"/>
      <c r="O65" s="185"/>
    </row>
    <row r="66" spans="2:15" s="155" customFormat="1" ht="19.5" customHeight="1">
      <c r="B66" s="161"/>
      <c r="C66" s="185"/>
      <c r="D66" s="185" t="s">
        <v>368</v>
      </c>
      <c r="E66" s="185"/>
      <c r="F66" s="161" t="s">
        <v>32</v>
      </c>
      <c r="G66"/>
      <c r="H66" s="271" t="s">
        <v>377</v>
      </c>
      <c r="I66" s="295"/>
      <c r="J66" s="166">
        <v>1793</v>
      </c>
      <c r="K66" s="295"/>
      <c r="L66" s="166"/>
      <c r="M66" s="295"/>
      <c r="N66" s="166">
        <f>J66+L66</f>
        <v>1793</v>
      </c>
      <c r="O66" s="185"/>
    </row>
    <row r="67" spans="2:15" s="155" customFormat="1" ht="12.75" customHeight="1">
      <c r="B67" s="161"/>
      <c r="C67" s="185"/>
      <c r="D67" s="185"/>
      <c r="E67" s="185"/>
      <c r="F67" s="161"/>
      <c r="G67"/>
      <c r="H67" s="44"/>
      <c r="I67" s="295"/>
      <c r="J67" s="166"/>
      <c r="K67" s="295"/>
      <c r="L67" s="166"/>
      <c r="M67" s="295"/>
      <c r="N67" s="166"/>
      <c r="O67" s="185"/>
    </row>
    <row r="68" spans="2:15" s="155" customFormat="1" ht="19.5" customHeight="1">
      <c r="B68" s="161" t="s">
        <v>370</v>
      </c>
      <c r="C68" s="185" t="s">
        <v>209</v>
      </c>
      <c r="D68" s="185" t="s">
        <v>369</v>
      </c>
      <c r="E68" s="185"/>
      <c r="F68" s="161" t="s">
        <v>32</v>
      </c>
      <c r="G68"/>
      <c r="H68" s="271" t="s">
        <v>377</v>
      </c>
      <c r="I68" s="295"/>
      <c r="J68" s="166">
        <v>2000</v>
      </c>
      <c r="K68" s="295"/>
      <c r="L68" s="166"/>
      <c r="M68" s="295"/>
      <c r="N68" s="166">
        <f>J68+L68</f>
        <v>2000</v>
      </c>
      <c r="O68" s="185"/>
    </row>
    <row r="69" spans="3:15" s="155" customFormat="1" ht="12.75" customHeight="1">
      <c r="C69" s="185"/>
      <c r="E69" s="185"/>
      <c r="F69" s="161"/>
      <c r="G69"/>
      <c r="H69" s="44"/>
      <c r="I69" s="295"/>
      <c r="J69" s="166"/>
      <c r="K69" s="295"/>
      <c r="L69" s="166"/>
      <c r="M69" s="295"/>
      <c r="N69" s="166"/>
      <c r="O69" s="185"/>
    </row>
    <row r="70" spans="2:15" s="155" customFormat="1" ht="19.5" customHeight="1">
      <c r="B70" s="161"/>
      <c r="C70" s="185" t="s">
        <v>209</v>
      </c>
      <c r="D70" s="185" t="s">
        <v>391</v>
      </c>
      <c r="E70" s="185"/>
      <c r="F70" s="161"/>
      <c r="G70"/>
      <c r="H70" s="44"/>
      <c r="I70" s="295"/>
      <c r="J70" s="166"/>
      <c r="K70" s="295"/>
      <c r="L70" s="166"/>
      <c r="M70" s="295"/>
      <c r="N70" s="166"/>
      <c r="O70" s="185"/>
    </row>
    <row r="71" spans="2:15" s="155" customFormat="1" ht="19.5" customHeight="1">
      <c r="B71" s="161"/>
      <c r="C71" s="185"/>
      <c r="D71" s="185" t="s">
        <v>392</v>
      </c>
      <c r="E71" s="185"/>
      <c r="F71" s="161" t="s">
        <v>32</v>
      </c>
      <c r="G71"/>
      <c r="H71" s="271" t="s">
        <v>396</v>
      </c>
      <c r="I71" s="295"/>
      <c r="J71" s="166">
        <v>292</v>
      </c>
      <c r="K71" s="295"/>
      <c r="L71" s="166"/>
      <c r="M71" s="295"/>
      <c r="N71" s="166">
        <f>J71+L71</f>
        <v>292</v>
      </c>
      <c r="O71" s="185"/>
    </row>
    <row r="72" spans="3:15" s="155" customFormat="1" ht="12.75" customHeight="1">
      <c r="C72" s="185"/>
      <c r="E72" s="185"/>
      <c r="F72" s="161"/>
      <c r="G72"/>
      <c r="H72" s="44"/>
      <c r="I72" s="295"/>
      <c r="J72" s="166"/>
      <c r="K72" s="295"/>
      <c r="L72" s="166"/>
      <c r="M72" s="295"/>
      <c r="N72" s="166"/>
      <c r="O72" s="185"/>
    </row>
    <row r="73" spans="2:15" s="155" customFormat="1" ht="19.5" customHeight="1">
      <c r="B73" s="161"/>
      <c r="C73" s="185" t="s">
        <v>209</v>
      </c>
      <c r="D73" s="185" t="s">
        <v>393</v>
      </c>
      <c r="E73" s="185"/>
      <c r="F73" s="161"/>
      <c r="G73"/>
      <c r="H73" s="44"/>
      <c r="I73" s="295"/>
      <c r="J73" s="166"/>
      <c r="K73" s="295"/>
      <c r="L73" s="166"/>
      <c r="M73" s="295"/>
      <c r="N73" s="166"/>
      <c r="O73" s="185"/>
    </row>
    <row r="74" spans="2:15" s="155" customFormat="1" ht="19.5" customHeight="1">
      <c r="B74" s="161"/>
      <c r="C74" s="185"/>
      <c r="D74" s="185" t="s">
        <v>394</v>
      </c>
      <c r="E74" s="185"/>
      <c r="F74" s="161"/>
      <c r="G74"/>
      <c r="H74" s="271"/>
      <c r="I74" s="295"/>
      <c r="J74" s="166"/>
      <c r="K74" s="295"/>
      <c r="L74" s="166"/>
      <c r="M74" s="295"/>
      <c r="N74" s="166">
        <f>J74+L74</f>
        <v>0</v>
      </c>
      <c r="O74" s="185"/>
    </row>
    <row r="75" spans="2:15" s="155" customFormat="1" ht="19.5" customHeight="1">
      <c r="B75" s="161"/>
      <c r="C75" s="185"/>
      <c r="D75" s="185" t="s">
        <v>395</v>
      </c>
      <c r="E75" s="185"/>
      <c r="F75" s="161" t="s">
        <v>32</v>
      </c>
      <c r="G75"/>
      <c r="H75" s="271" t="s">
        <v>396</v>
      </c>
      <c r="I75" s="295"/>
      <c r="J75" s="166">
        <v>400</v>
      </c>
      <c r="K75" s="295"/>
      <c r="L75" s="166"/>
      <c r="M75" s="295"/>
      <c r="N75" s="166">
        <f>J75+L75</f>
        <v>400</v>
      </c>
      <c r="O75" s="185"/>
    </row>
    <row r="76" spans="2:15" s="155" customFormat="1" ht="12.75" customHeight="1">
      <c r="B76" s="161"/>
      <c r="C76" s="185"/>
      <c r="D76" s="185"/>
      <c r="E76" s="185"/>
      <c r="F76" s="161"/>
      <c r="G76"/>
      <c r="H76" s="44"/>
      <c r="I76" s="295"/>
      <c r="J76" s="166"/>
      <c r="K76" s="295"/>
      <c r="L76" s="166"/>
      <c r="M76" s="295"/>
      <c r="N76" s="166"/>
      <c r="O76" s="185"/>
    </row>
    <row r="77" spans="2:15" s="155" customFormat="1" ht="19.5" customHeight="1" thickBot="1">
      <c r="B77" s="199"/>
      <c r="C77" s="186" t="s">
        <v>209</v>
      </c>
      <c r="D77" s="196" t="s">
        <v>60</v>
      </c>
      <c r="E77" s="186"/>
      <c r="F77" s="206" t="s">
        <v>215</v>
      </c>
      <c r="G77"/>
      <c r="H77" s="296" t="s">
        <v>397</v>
      </c>
      <c r="I77" s="292"/>
      <c r="J77" s="200">
        <v>0</v>
      </c>
      <c r="K77" s="292"/>
      <c r="L77" s="200">
        <v>25000</v>
      </c>
      <c r="M77" s="292"/>
      <c r="N77" s="200">
        <f>J77+L77</f>
        <v>25000</v>
      </c>
      <c r="O77" s="185"/>
    </row>
    <row r="78" spans="3:15" s="155" customFormat="1" ht="19.5" customHeight="1">
      <c r="C78" s="185"/>
      <c r="E78" s="185"/>
      <c r="F78" s="161"/>
      <c r="G78"/>
      <c r="H78"/>
      <c r="I78" s="205"/>
      <c r="K78" s="205"/>
      <c r="M78" s="205"/>
      <c r="O78" s="185"/>
    </row>
    <row r="79" spans="2:15" s="155" customFormat="1" ht="19.5" customHeight="1" thickBot="1">
      <c r="B79" s="157"/>
      <c r="C79" s="202"/>
      <c r="D79" s="157"/>
      <c r="E79" s="202"/>
      <c r="F79" s="183" t="s">
        <v>52</v>
      </c>
      <c r="G79"/>
      <c r="H79"/>
      <c r="I79" s="225"/>
      <c r="J79" s="156">
        <f>J9+J15+J63+J77</f>
        <v>6304</v>
      </c>
      <c r="K79" s="225"/>
      <c r="L79" s="156">
        <f>L9+L15+L63+L77</f>
        <v>25000</v>
      </c>
      <c r="M79" s="225"/>
      <c r="N79" s="156">
        <f>N9+N15+N63+N77</f>
        <v>31304</v>
      </c>
      <c r="O79" s="185"/>
    </row>
    <row r="80" spans="3:15" s="155" customFormat="1" ht="19.5" customHeight="1" thickTop="1">
      <c r="C80" s="185"/>
      <c r="E80" s="185"/>
      <c r="G80"/>
      <c r="H80"/>
      <c r="I80" s="205"/>
      <c r="K80" s="205"/>
      <c r="M80" s="205"/>
      <c r="O80" s="185"/>
    </row>
    <row r="81" spans="2:15" s="155" customFormat="1" ht="15.75">
      <c r="B81" s="139" t="s">
        <v>127</v>
      </c>
      <c r="C81" s="140"/>
      <c r="D81" s="140" t="s">
        <v>313</v>
      </c>
      <c r="E81" s="185"/>
      <c r="G81"/>
      <c r="H81"/>
      <c r="I81" s="205"/>
      <c r="K81" s="205"/>
      <c r="M81" s="205"/>
      <c r="O81" s="185"/>
    </row>
    <row r="82" spans="2:15" s="155" customFormat="1" ht="15.75">
      <c r="B82" s="12"/>
      <c r="C82" s="12"/>
      <c r="D82" s="141" t="s">
        <v>314</v>
      </c>
      <c r="E82" s="185"/>
      <c r="G82"/>
      <c r="H82"/>
      <c r="I82" s="205"/>
      <c r="K82" s="205"/>
      <c r="M82" s="205"/>
      <c r="O82" s="185"/>
    </row>
    <row r="83" spans="3:15" s="155" customFormat="1" ht="15.75">
      <c r="C83" s="185"/>
      <c r="E83" s="185"/>
      <c r="G83"/>
      <c r="H83"/>
      <c r="I83" s="205"/>
      <c r="K83" s="205"/>
      <c r="M83" s="205"/>
      <c r="O83" s="185"/>
    </row>
    <row r="84" spans="3:15" s="155" customFormat="1" ht="15.75">
      <c r="C84" s="185"/>
      <c r="E84" s="185"/>
      <c r="G84"/>
      <c r="H84"/>
      <c r="I84" s="205"/>
      <c r="K84" s="205"/>
      <c r="M84" s="205"/>
      <c r="O84" s="185"/>
    </row>
    <row r="85" spans="3:15" s="155" customFormat="1" ht="15.75">
      <c r="C85" s="185"/>
      <c r="E85" s="185"/>
      <c r="G85"/>
      <c r="H85"/>
      <c r="I85" s="205"/>
      <c r="K85" s="205"/>
      <c r="M85" s="205"/>
      <c r="O85" s="185"/>
    </row>
    <row r="86" spans="3:15" s="155" customFormat="1" ht="15.75">
      <c r="C86" s="185"/>
      <c r="E86" s="185"/>
      <c r="G86"/>
      <c r="H86"/>
      <c r="I86" s="205"/>
      <c r="K86" s="205"/>
      <c r="M86" s="205"/>
      <c r="O86" s="185"/>
    </row>
    <row r="87" spans="3:15" s="155" customFormat="1" ht="15.75">
      <c r="C87" s="185"/>
      <c r="E87" s="185"/>
      <c r="G87"/>
      <c r="H87"/>
      <c r="I87" s="205"/>
      <c r="K87" s="205"/>
      <c r="M87" s="205"/>
      <c r="O87" s="185"/>
    </row>
    <row r="88" spans="3:15" s="155" customFormat="1" ht="15.75">
      <c r="C88" s="185"/>
      <c r="E88" s="185"/>
      <c r="G88"/>
      <c r="H88"/>
      <c r="I88" s="205"/>
      <c r="K88" s="205"/>
      <c r="M88" s="205"/>
      <c r="O88" s="185"/>
    </row>
    <row r="89" spans="3:15" s="155" customFormat="1" ht="15.75">
      <c r="C89" s="185"/>
      <c r="E89" s="185"/>
      <c r="G89"/>
      <c r="H89"/>
      <c r="I89" s="205"/>
      <c r="K89" s="205"/>
      <c r="M89" s="205"/>
      <c r="O89" s="185"/>
    </row>
    <row r="90" spans="3:15" s="155" customFormat="1" ht="15.75">
      <c r="C90" s="185"/>
      <c r="E90" s="185"/>
      <c r="G90"/>
      <c r="H90"/>
      <c r="I90" s="205"/>
      <c r="K90" s="205"/>
      <c r="M90" s="205"/>
      <c r="O90" s="185"/>
    </row>
    <row r="91" spans="3:15" s="155" customFormat="1" ht="15.75">
      <c r="C91" s="185"/>
      <c r="E91" s="185"/>
      <c r="G91"/>
      <c r="H91"/>
      <c r="I91" s="205"/>
      <c r="K91" s="205"/>
      <c r="M91" s="205"/>
      <c r="O91" s="185"/>
    </row>
    <row r="92" spans="3:15" s="155" customFormat="1" ht="15.75">
      <c r="C92" s="185"/>
      <c r="E92" s="185"/>
      <c r="G92"/>
      <c r="H92"/>
      <c r="I92" s="205"/>
      <c r="K92" s="205"/>
      <c r="M92" s="205"/>
      <c r="O92" s="185"/>
    </row>
    <row r="93" spans="3:15" s="155" customFormat="1" ht="15.75">
      <c r="C93" s="185"/>
      <c r="E93" s="185"/>
      <c r="G93"/>
      <c r="H93"/>
      <c r="I93" s="205"/>
      <c r="K93" s="205"/>
      <c r="M93" s="205"/>
      <c r="O93" s="185"/>
    </row>
    <row r="94" spans="3:15" s="155" customFormat="1" ht="15.75">
      <c r="C94" s="185"/>
      <c r="E94" s="185"/>
      <c r="G94"/>
      <c r="H94"/>
      <c r="I94" s="205"/>
      <c r="K94" s="205"/>
      <c r="M94" s="205"/>
      <c r="O94" s="185"/>
    </row>
    <row r="95" spans="3:15" s="155" customFormat="1" ht="15.75">
      <c r="C95" s="185"/>
      <c r="E95" s="185"/>
      <c r="G95"/>
      <c r="H95"/>
      <c r="I95" s="205"/>
      <c r="K95" s="205"/>
      <c r="M95" s="205"/>
      <c r="O95" s="185"/>
    </row>
    <row r="96" spans="3:15" s="155" customFormat="1" ht="15.75">
      <c r="C96" s="185"/>
      <c r="E96" s="185"/>
      <c r="G96"/>
      <c r="H96"/>
      <c r="I96" s="205"/>
      <c r="K96" s="205"/>
      <c r="M96" s="205"/>
      <c r="O96" s="185"/>
    </row>
    <row r="97" spans="3:15" s="155" customFormat="1" ht="15.75">
      <c r="C97" s="185"/>
      <c r="E97" s="185"/>
      <c r="G97"/>
      <c r="H97"/>
      <c r="I97" s="205"/>
      <c r="K97" s="205"/>
      <c r="M97" s="205"/>
      <c r="O97" s="185"/>
    </row>
    <row r="98" spans="3:15" s="155" customFormat="1" ht="15.75">
      <c r="C98" s="185"/>
      <c r="E98" s="185"/>
      <c r="G98"/>
      <c r="H98"/>
      <c r="I98" s="205"/>
      <c r="K98" s="205"/>
      <c r="M98" s="205"/>
      <c r="O98" s="185"/>
    </row>
    <row r="99" spans="3:15" s="155" customFormat="1" ht="15.75">
      <c r="C99" s="185"/>
      <c r="E99" s="185"/>
      <c r="G99"/>
      <c r="H99"/>
      <c r="I99" s="205"/>
      <c r="K99" s="205"/>
      <c r="M99" s="205"/>
      <c r="O99" s="185"/>
    </row>
    <row r="100" spans="3:15" s="155" customFormat="1" ht="15.75">
      <c r="C100" s="185"/>
      <c r="E100" s="185"/>
      <c r="G100"/>
      <c r="H100"/>
      <c r="I100" s="205"/>
      <c r="K100" s="205"/>
      <c r="M100" s="205"/>
      <c r="O100" s="185"/>
    </row>
    <row r="101" spans="3:15" s="155" customFormat="1" ht="15.75">
      <c r="C101" s="185"/>
      <c r="E101" s="185"/>
      <c r="G101"/>
      <c r="H101"/>
      <c r="I101" s="205"/>
      <c r="K101" s="205"/>
      <c r="M101" s="205"/>
      <c r="O101" s="185"/>
    </row>
    <row r="102" spans="3:15" s="155" customFormat="1" ht="15.75">
      <c r="C102" s="185"/>
      <c r="E102" s="185"/>
      <c r="G102"/>
      <c r="H102"/>
      <c r="I102" s="205"/>
      <c r="K102" s="205"/>
      <c r="M102" s="205"/>
      <c r="O102" s="185"/>
    </row>
    <row r="103" spans="3:15" s="155" customFormat="1" ht="15.75">
      <c r="C103" s="185"/>
      <c r="E103" s="185"/>
      <c r="G103"/>
      <c r="H103"/>
      <c r="I103" s="205"/>
      <c r="K103" s="205"/>
      <c r="M103" s="205"/>
      <c r="O103" s="185"/>
    </row>
    <row r="104" spans="3:15" s="155" customFormat="1" ht="15.75">
      <c r="C104" s="185"/>
      <c r="E104" s="185"/>
      <c r="G104"/>
      <c r="H104"/>
      <c r="I104" s="205"/>
      <c r="K104" s="205"/>
      <c r="M104" s="205"/>
      <c r="O104" s="185"/>
    </row>
    <row r="105" spans="3:15" s="155" customFormat="1" ht="15.75">
      <c r="C105" s="185"/>
      <c r="E105" s="185"/>
      <c r="G105"/>
      <c r="H105"/>
      <c r="I105" s="205"/>
      <c r="K105" s="205"/>
      <c r="M105" s="205"/>
      <c r="O105" s="185"/>
    </row>
    <row r="106" spans="3:15" s="155" customFormat="1" ht="15.75">
      <c r="C106" s="185"/>
      <c r="E106" s="185"/>
      <c r="G106"/>
      <c r="H106"/>
      <c r="I106" s="205"/>
      <c r="K106" s="205"/>
      <c r="M106" s="205"/>
      <c r="O106" s="185"/>
    </row>
    <row r="107" spans="3:15" s="155" customFormat="1" ht="15.75">
      <c r="C107" s="185"/>
      <c r="E107" s="185"/>
      <c r="G107"/>
      <c r="H107"/>
      <c r="I107" s="205"/>
      <c r="K107" s="205"/>
      <c r="M107" s="205"/>
      <c r="O107" s="185"/>
    </row>
    <row r="108" spans="3:15" s="155" customFormat="1" ht="15.75">
      <c r="C108" s="185"/>
      <c r="E108" s="185"/>
      <c r="G108"/>
      <c r="H108"/>
      <c r="I108" s="205"/>
      <c r="K108" s="205"/>
      <c r="M108" s="205"/>
      <c r="O108" s="185"/>
    </row>
    <row r="109" spans="3:15" s="155" customFormat="1" ht="15.75">
      <c r="C109" s="185"/>
      <c r="E109" s="185"/>
      <c r="G109"/>
      <c r="H109"/>
      <c r="I109" s="205"/>
      <c r="K109" s="205"/>
      <c r="M109" s="205"/>
      <c r="O109" s="185"/>
    </row>
    <row r="110" spans="3:15" s="155" customFormat="1" ht="15.75">
      <c r="C110" s="185"/>
      <c r="E110" s="185"/>
      <c r="G110"/>
      <c r="H110"/>
      <c r="I110" s="205"/>
      <c r="K110" s="205"/>
      <c r="M110" s="205"/>
      <c r="O110" s="185"/>
    </row>
    <row r="111" spans="3:15" s="155" customFormat="1" ht="15.75">
      <c r="C111" s="185"/>
      <c r="E111" s="185"/>
      <c r="G111"/>
      <c r="H111"/>
      <c r="I111" s="205"/>
      <c r="K111" s="205"/>
      <c r="M111" s="205"/>
      <c r="O111" s="185"/>
    </row>
    <row r="112" spans="3:15" s="155" customFormat="1" ht="15.75">
      <c r="C112" s="185"/>
      <c r="E112" s="185"/>
      <c r="G112"/>
      <c r="H112"/>
      <c r="I112" s="205"/>
      <c r="K112" s="205"/>
      <c r="M112" s="205"/>
      <c r="O112" s="185"/>
    </row>
    <row r="113" spans="3:15" s="155" customFormat="1" ht="15.75">
      <c r="C113" s="185"/>
      <c r="E113" s="185"/>
      <c r="G113"/>
      <c r="H113"/>
      <c r="I113" s="205"/>
      <c r="K113" s="205"/>
      <c r="M113" s="205"/>
      <c r="O113" s="185"/>
    </row>
    <row r="114" spans="3:15" s="155" customFormat="1" ht="15.75">
      <c r="C114" s="185"/>
      <c r="E114" s="185"/>
      <c r="G114"/>
      <c r="H114"/>
      <c r="I114" s="205"/>
      <c r="K114" s="205"/>
      <c r="M114" s="205"/>
      <c r="O114" s="185"/>
    </row>
    <row r="115" spans="3:15" s="155" customFormat="1" ht="15.75">
      <c r="C115" s="185"/>
      <c r="E115" s="185"/>
      <c r="G115"/>
      <c r="H115"/>
      <c r="I115" s="205"/>
      <c r="K115" s="205"/>
      <c r="M115" s="205"/>
      <c r="O115" s="185"/>
    </row>
    <row r="116" spans="3:15" s="155" customFormat="1" ht="15.75">
      <c r="C116" s="185"/>
      <c r="E116" s="185"/>
      <c r="G116"/>
      <c r="H116"/>
      <c r="I116" s="205"/>
      <c r="K116" s="205"/>
      <c r="M116" s="205"/>
      <c r="O116" s="185"/>
    </row>
    <row r="117" spans="3:15" s="155" customFormat="1" ht="15.75">
      <c r="C117" s="185"/>
      <c r="E117" s="185"/>
      <c r="G117"/>
      <c r="H117"/>
      <c r="I117" s="205"/>
      <c r="K117" s="205"/>
      <c r="M117" s="205"/>
      <c r="O117" s="185"/>
    </row>
    <row r="118" spans="3:15" s="155" customFormat="1" ht="15.75">
      <c r="C118" s="185"/>
      <c r="E118" s="185"/>
      <c r="G118"/>
      <c r="H118"/>
      <c r="I118" s="205"/>
      <c r="K118" s="205"/>
      <c r="M118" s="205"/>
      <c r="O118" s="185"/>
    </row>
    <row r="119" spans="3:15" s="155" customFormat="1" ht="15.75">
      <c r="C119" s="185"/>
      <c r="E119" s="185"/>
      <c r="G119"/>
      <c r="H119"/>
      <c r="I119" s="205"/>
      <c r="K119" s="205"/>
      <c r="M119" s="205"/>
      <c r="O119" s="185"/>
    </row>
    <row r="120" spans="3:15" s="155" customFormat="1" ht="15.75">
      <c r="C120" s="185"/>
      <c r="E120" s="185"/>
      <c r="G120"/>
      <c r="H120"/>
      <c r="I120" s="205"/>
      <c r="K120" s="205"/>
      <c r="M120" s="205"/>
      <c r="O120" s="185"/>
    </row>
    <row r="121" spans="3:15" s="155" customFormat="1" ht="15.75">
      <c r="C121" s="185"/>
      <c r="E121" s="185"/>
      <c r="G121"/>
      <c r="H121"/>
      <c r="I121" s="205"/>
      <c r="K121" s="205"/>
      <c r="M121" s="205"/>
      <c r="O121" s="185"/>
    </row>
    <row r="122" spans="3:15" s="155" customFormat="1" ht="15.75">
      <c r="C122" s="185"/>
      <c r="E122" s="185"/>
      <c r="G122"/>
      <c r="H122"/>
      <c r="I122" s="205"/>
      <c r="K122" s="205"/>
      <c r="M122" s="205"/>
      <c r="O122" s="185"/>
    </row>
    <row r="123" spans="3:15" s="155" customFormat="1" ht="15.75">
      <c r="C123" s="185"/>
      <c r="E123" s="185"/>
      <c r="G123"/>
      <c r="H123"/>
      <c r="I123" s="205"/>
      <c r="K123" s="205"/>
      <c r="M123" s="205"/>
      <c r="O123" s="185"/>
    </row>
    <row r="124" spans="3:15" s="155" customFormat="1" ht="15.75">
      <c r="C124" s="185"/>
      <c r="E124" s="185"/>
      <c r="G124"/>
      <c r="H124"/>
      <c r="I124" s="205"/>
      <c r="K124" s="205"/>
      <c r="M124" s="205"/>
      <c r="O124" s="185"/>
    </row>
    <row r="125" spans="3:15" s="155" customFormat="1" ht="15.75">
      <c r="C125" s="185"/>
      <c r="E125" s="185"/>
      <c r="G125"/>
      <c r="H125"/>
      <c r="I125" s="205"/>
      <c r="K125" s="205"/>
      <c r="M125" s="205"/>
      <c r="O125" s="185"/>
    </row>
    <row r="126" spans="3:15" s="155" customFormat="1" ht="15.75">
      <c r="C126" s="185"/>
      <c r="E126" s="185"/>
      <c r="G126"/>
      <c r="H126"/>
      <c r="I126" s="205"/>
      <c r="K126" s="205"/>
      <c r="M126" s="205"/>
      <c r="O126" s="185"/>
    </row>
    <row r="127" spans="3:15" s="155" customFormat="1" ht="15.75">
      <c r="C127" s="185"/>
      <c r="E127" s="185"/>
      <c r="G127"/>
      <c r="H127"/>
      <c r="I127" s="205"/>
      <c r="K127" s="205"/>
      <c r="M127" s="205"/>
      <c r="O127" s="185"/>
    </row>
    <row r="128" spans="3:15" s="155" customFormat="1" ht="15.75">
      <c r="C128" s="185"/>
      <c r="E128" s="185"/>
      <c r="G128"/>
      <c r="H128"/>
      <c r="I128" s="205"/>
      <c r="K128" s="205"/>
      <c r="M128" s="205"/>
      <c r="O128" s="185"/>
    </row>
    <row r="129" spans="3:15" s="155" customFormat="1" ht="15.75">
      <c r="C129" s="185"/>
      <c r="E129" s="185"/>
      <c r="G129"/>
      <c r="H129"/>
      <c r="I129" s="205"/>
      <c r="K129" s="205"/>
      <c r="M129" s="205"/>
      <c r="O129" s="185"/>
    </row>
    <row r="130" spans="3:15" s="155" customFormat="1" ht="15.75">
      <c r="C130" s="185"/>
      <c r="E130" s="185"/>
      <c r="G130"/>
      <c r="H130"/>
      <c r="I130" s="205"/>
      <c r="K130" s="205"/>
      <c r="M130" s="205"/>
      <c r="O130" s="185"/>
    </row>
    <row r="131" spans="3:15" s="155" customFormat="1" ht="15.75">
      <c r="C131" s="185"/>
      <c r="E131" s="185"/>
      <c r="G131"/>
      <c r="H131"/>
      <c r="I131" s="205"/>
      <c r="K131" s="205"/>
      <c r="M131" s="205"/>
      <c r="O131" s="185"/>
    </row>
    <row r="132" spans="3:15" s="155" customFormat="1" ht="15.75">
      <c r="C132" s="185"/>
      <c r="E132" s="185"/>
      <c r="G132"/>
      <c r="H132"/>
      <c r="I132" s="205"/>
      <c r="K132" s="205"/>
      <c r="M132" s="205"/>
      <c r="O132" s="185"/>
    </row>
    <row r="133" spans="3:15" s="155" customFormat="1" ht="15.75">
      <c r="C133" s="185"/>
      <c r="E133" s="185"/>
      <c r="G133"/>
      <c r="H133"/>
      <c r="I133" s="205"/>
      <c r="K133" s="205"/>
      <c r="M133" s="205"/>
      <c r="O133" s="185"/>
    </row>
    <row r="134" spans="3:15" s="155" customFormat="1" ht="15.75">
      <c r="C134" s="185"/>
      <c r="E134" s="185"/>
      <c r="G134"/>
      <c r="H134"/>
      <c r="I134" s="205"/>
      <c r="K134" s="205"/>
      <c r="M134" s="205"/>
      <c r="O134" s="185"/>
    </row>
    <row r="135" spans="3:15" s="155" customFormat="1" ht="15.75">
      <c r="C135" s="185"/>
      <c r="E135" s="185"/>
      <c r="G135"/>
      <c r="H135"/>
      <c r="I135" s="205"/>
      <c r="K135" s="205"/>
      <c r="M135" s="205"/>
      <c r="O135" s="185"/>
    </row>
    <row r="136" spans="3:15" s="155" customFormat="1" ht="15.75">
      <c r="C136" s="185"/>
      <c r="E136" s="185"/>
      <c r="G136"/>
      <c r="H136"/>
      <c r="I136" s="205"/>
      <c r="K136" s="205"/>
      <c r="M136" s="205"/>
      <c r="O136" s="185"/>
    </row>
    <row r="137" spans="3:15" s="155" customFormat="1" ht="15.75">
      <c r="C137" s="185"/>
      <c r="E137" s="185"/>
      <c r="G137"/>
      <c r="H137"/>
      <c r="I137" s="205"/>
      <c r="K137" s="205"/>
      <c r="M137" s="205"/>
      <c r="O137" s="185"/>
    </row>
    <row r="138" spans="3:15" s="155" customFormat="1" ht="15.75">
      <c r="C138" s="185"/>
      <c r="E138" s="185"/>
      <c r="G138"/>
      <c r="H138"/>
      <c r="I138" s="205"/>
      <c r="K138" s="205"/>
      <c r="M138" s="205"/>
      <c r="O138" s="185"/>
    </row>
    <row r="139" spans="3:15" s="155" customFormat="1" ht="15.75">
      <c r="C139" s="185"/>
      <c r="E139" s="185"/>
      <c r="G139"/>
      <c r="H139"/>
      <c r="I139" s="205"/>
      <c r="K139" s="205"/>
      <c r="M139" s="205"/>
      <c r="O139" s="185"/>
    </row>
    <row r="140" spans="3:15" s="155" customFormat="1" ht="15.75">
      <c r="C140" s="185"/>
      <c r="E140" s="185"/>
      <c r="G140"/>
      <c r="H140"/>
      <c r="I140" s="205"/>
      <c r="K140" s="205"/>
      <c r="M140" s="205"/>
      <c r="O140" s="185"/>
    </row>
    <row r="141" spans="3:15" s="155" customFormat="1" ht="15.75">
      <c r="C141" s="185"/>
      <c r="E141" s="185"/>
      <c r="G141"/>
      <c r="H141"/>
      <c r="I141" s="205"/>
      <c r="K141" s="205"/>
      <c r="M141" s="205"/>
      <c r="O141" s="185"/>
    </row>
    <row r="142" spans="3:15" s="155" customFormat="1" ht="15.75">
      <c r="C142" s="185"/>
      <c r="E142" s="185"/>
      <c r="G142"/>
      <c r="H142"/>
      <c r="I142" s="205"/>
      <c r="K142" s="205"/>
      <c r="M142" s="205"/>
      <c r="O142" s="185"/>
    </row>
    <row r="143" spans="3:15" s="155" customFormat="1" ht="15.75">
      <c r="C143" s="185"/>
      <c r="E143" s="185"/>
      <c r="G143"/>
      <c r="H143"/>
      <c r="I143" s="205"/>
      <c r="K143" s="205"/>
      <c r="M143" s="205"/>
      <c r="O143" s="185"/>
    </row>
    <row r="144" spans="3:15" s="155" customFormat="1" ht="15.75">
      <c r="C144" s="185"/>
      <c r="E144" s="185"/>
      <c r="G144"/>
      <c r="H144"/>
      <c r="I144" s="205"/>
      <c r="K144" s="205"/>
      <c r="M144" s="205"/>
      <c r="O144" s="185"/>
    </row>
    <row r="145" spans="3:15" s="155" customFormat="1" ht="15.75">
      <c r="C145" s="185"/>
      <c r="E145" s="185"/>
      <c r="G145"/>
      <c r="H145"/>
      <c r="I145" s="205"/>
      <c r="K145" s="205"/>
      <c r="M145" s="205"/>
      <c r="O145" s="185"/>
    </row>
    <row r="146" spans="3:15" s="155" customFormat="1" ht="15.75">
      <c r="C146" s="185"/>
      <c r="E146" s="185"/>
      <c r="G146"/>
      <c r="H146"/>
      <c r="I146" s="185"/>
      <c r="K146" s="185"/>
      <c r="M146" s="185"/>
      <c r="O146" s="185"/>
    </row>
    <row r="147" spans="3:15" s="155" customFormat="1" ht="15.75">
      <c r="C147" s="185"/>
      <c r="E147" s="185"/>
      <c r="G147"/>
      <c r="H147"/>
      <c r="I147" s="185"/>
      <c r="K147" s="185"/>
      <c r="M147" s="185"/>
      <c r="O147" s="185"/>
    </row>
    <row r="148" spans="3:15" s="155" customFormat="1" ht="15.75">
      <c r="C148" s="185"/>
      <c r="E148" s="185"/>
      <c r="G148"/>
      <c r="H148"/>
      <c r="I148" s="185"/>
      <c r="K148" s="185"/>
      <c r="M148" s="185"/>
      <c r="O148" s="185"/>
    </row>
    <row r="149" spans="3:15" s="155" customFormat="1" ht="15.75">
      <c r="C149" s="185"/>
      <c r="E149" s="185"/>
      <c r="G149"/>
      <c r="H149"/>
      <c r="I149" s="185"/>
      <c r="K149" s="185"/>
      <c r="M149" s="185"/>
      <c r="O149" s="185"/>
    </row>
    <row r="150" spans="3:15" s="155" customFormat="1" ht="15.75">
      <c r="C150" s="185"/>
      <c r="E150" s="185"/>
      <c r="G150"/>
      <c r="H150"/>
      <c r="I150" s="185"/>
      <c r="K150" s="185"/>
      <c r="M150" s="185"/>
      <c r="O150" s="185"/>
    </row>
    <row r="151" spans="3:15" s="155" customFormat="1" ht="15.75">
      <c r="C151" s="185"/>
      <c r="E151" s="185"/>
      <c r="G151"/>
      <c r="H151"/>
      <c r="I151" s="185"/>
      <c r="K151" s="185"/>
      <c r="M151" s="185"/>
      <c r="O151" s="185"/>
    </row>
    <row r="152" spans="3:15" s="155" customFormat="1" ht="15.75">
      <c r="C152" s="185"/>
      <c r="E152" s="185"/>
      <c r="G152"/>
      <c r="H152"/>
      <c r="I152" s="185"/>
      <c r="K152" s="185"/>
      <c r="M152" s="185"/>
      <c r="O152" s="185"/>
    </row>
    <row r="153" spans="3:15" s="155" customFormat="1" ht="15.75">
      <c r="C153" s="185"/>
      <c r="E153" s="185"/>
      <c r="G153"/>
      <c r="H153"/>
      <c r="I153" s="185"/>
      <c r="K153" s="185"/>
      <c r="M153" s="185"/>
      <c r="O153" s="185"/>
    </row>
    <row r="154" spans="3:15" s="155" customFormat="1" ht="15.75">
      <c r="C154" s="185"/>
      <c r="E154" s="185"/>
      <c r="G154"/>
      <c r="H154"/>
      <c r="I154" s="185"/>
      <c r="K154" s="185"/>
      <c r="M154" s="185"/>
      <c r="O154" s="185"/>
    </row>
    <row r="155" spans="3:15" s="155" customFormat="1" ht="15.75">
      <c r="C155" s="185"/>
      <c r="E155" s="185"/>
      <c r="G155"/>
      <c r="H155"/>
      <c r="I155" s="185"/>
      <c r="K155" s="185"/>
      <c r="M155" s="185"/>
      <c r="O155" s="185"/>
    </row>
    <row r="156" spans="3:15" s="155" customFormat="1" ht="15.75">
      <c r="C156" s="185"/>
      <c r="E156" s="185"/>
      <c r="G156"/>
      <c r="H156"/>
      <c r="I156" s="185"/>
      <c r="K156" s="185"/>
      <c r="M156" s="185"/>
      <c r="O156" s="185"/>
    </row>
    <row r="157" spans="3:15" s="155" customFormat="1" ht="15.75">
      <c r="C157" s="185"/>
      <c r="E157" s="185"/>
      <c r="G157"/>
      <c r="H157"/>
      <c r="I157" s="185"/>
      <c r="K157" s="185"/>
      <c r="M157" s="185"/>
      <c r="O157" s="185"/>
    </row>
    <row r="158" spans="3:15" s="155" customFormat="1" ht="15.75">
      <c r="C158" s="185"/>
      <c r="E158" s="185"/>
      <c r="G158"/>
      <c r="H158"/>
      <c r="I158" s="185"/>
      <c r="K158" s="185"/>
      <c r="M158" s="185"/>
      <c r="O158" s="185"/>
    </row>
    <row r="159" spans="3:15" s="155" customFormat="1" ht="15.75">
      <c r="C159" s="185"/>
      <c r="E159" s="185"/>
      <c r="G159"/>
      <c r="H159"/>
      <c r="I159" s="185"/>
      <c r="K159" s="185"/>
      <c r="M159" s="185"/>
      <c r="O159" s="185"/>
    </row>
    <row r="160" spans="3:15" s="155" customFormat="1" ht="15.75">
      <c r="C160" s="185"/>
      <c r="E160" s="185"/>
      <c r="G160"/>
      <c r="H160"/>
      <c r="I160" s="185"/>
      <c r="K160" s="185"/>
      <c r="M160" s="185"/>
      <c r="O160" s="185"/>
    </row>
    <row r="161" spans="3:15" s="155" customFormat="1" ht="15.75">
      <c r="C161" s="185"/>
      <c r="E161" s="185"/>
      <c r="G161"/>
      <c r="H161"/>
      <c r="I161" s="185"/>
      <c r="K161" s="185"/>
      <c r="M161" s="185"/>
      <c r="O161" s="185"/>
    </row>
    <row r="162" spans="3:15" s="155" customFormat="1" ht="15.75">
      <c r="C162" s="185"/>
      <c r="E162" s="185"/>
      <c r="G162"/>
      <c r="H162"/>
      <c r="I162" s="185"/>
      <c r="K162" s="185"/>
      <c r="M162" s="185"/>
      <c r="O162" s="185"/>
    </row>
    <row r="163" spans="3:15" s="155" customFormat="1" ht="15.75">
      <c r="C163" s="185"/>
      <c r="E163" s="185"/>
      <c r="G163"/>
      <c r="H163"/>
      <c r="I163" s="185"/>
      <c r="K163" s="185"/>
      <c r="M163" s="185"/>
      <c r="O163" s="185"/>
    </row>
    <row r="164" spans="3:15" s="155" customFormat="1" ht="15.75">
      <c r="C164" s="185"/>
      <c r="E164" s="185"/>
      <c r="G164"/>
      <c r="H164"/>
      <c r="I164" s="185"/>
      <c r="K164" s="185"/>
      <c r="M164" s="185"/>
      <c r="O164" s="185"/>
    </row>
    <row r="165" spans="3:15" s="155" customFormat="1" ht="15.75">
      <c r="C165" s="185"/>
      <c r="E165" s="185"/>
      <c r="G165"/>
      <c r="H165"/>
      <c r="I165" s="185"/>
      <c r="K165" s="185"/>
      <c r="M165" s="185"/>
      <c r="O165" s="185"/>
    </row>
    <row r="166" spans="3:15" s="155" customFormat="1" ht="15.75">
      <c r="C166" s="185"/>
      <c r="E166" s="185"/>
      <c r="G166"/>
      <c r="H166"/>
      <c r="I166" s="185"/>
      <c r="K166" s="185"/>
      <c r="M166" s="185"/>
      <c r="O166" s="185"/>
    </row>
    <row r="167" spans="3:15" s="155" customFormat="1" ht="15.75">
      <c r="C167" s="185"/>
      <c r="E167" s="185"/>
      <c r="G167"/>
      <c r="H167"/>
      <c r="I167" s="185"/>
      <c r="K167" s="185"/>
      <c r="M167" s="185"/>
      <c r="O167" s="185"/>
    </row>
    <row r="168" spans="3:15" s="155" customFormat="1" ht="15.75">
      <c r="C168" s="185"/>
      <c r="E168" s="185"/>
      <c r="G168"/>
      <c r="H168"/>
      <c r="I168" s="185"/>
      <c r="K168" s="185"/>
      <c r="M168" s="185"/>
      <c r="O168" s="185"/>
    </row>
    <row r="169" spans="3:15" s="155" customFormat="1" ht="15.75">
      <c r="C169" s="185"/>
      <c r="E169" s="185"/>
      <c r="G169"/>
      <c r="H169"/>
      <c r="I169" s="185"/>
      <c r="K169" s="185"/>
      <c r="M169" s="185"/>
      <c r="O169" s="185"/>
    </row>
    <row r="170" spans="3:15" s="155" customFormat="1" ht="15.75">
      <c r="C170" s="185"/>
      <c r="E170" s="185"/>
      <c r="G170"/>
      <c r="H170"/>
      <c r="I170" s="185"/>
      <c r="K170" s="185"/>
      <c r="M170" s="185"/>
      <c r="O170" s="185"/>
    </row>
    <row r="171" spans="3:15" s="155" customFormat="1" ht="15.75">
      <c r="C171" s="185"/>
      <c r="E171" s="185"/>
      <c r="G171"/>
      <c r="H171"/>
      <c r="I171" s="185"/>
      <c r="K171" s="185"/>
      <c r="M171" s="185"/>
      <c r="O171" s="185"/>
    </row>
    <row r="172" spans="3:15" s="155" customFormat="1" ht="15.75">
      <c r="C172" s="185"/>
      <c r="E172" s="185"/>
      <c r="G172"/>
      <c r="H172"/>
      <c r="I172" s="185"/>
      <c r="K172" s="185"/>
      <c r="M172" s="185"/>
      <c r="O172" s="185"/>
    </row>
    <row r="173" spans="3:15" s="155" customFormat="1" ht="15.75">
      <c r="C173" s="185"/>
      <c r="E173" s="185"/>
      <c r="G173"/>
      <c r="H173"/>
      <c r="I173" s="185"/>
      <c r="K173" s="185"/>
      <c r="M173" s="185"/>
      <c r="O173" s="185"/>
    </row>
    <row r="174" spans="3:15" s="155" customFormat="1" ht="15.75">
      <c r="C174" s="185"/>
      <c r="E174" s="185"/>
      <c r="G174"/>
      <c r="H174"/>
      <c r="I174" s="185"/>
      <c r="K174" s="185"/>
      <c r="M174" s="185"/>
      <c r="O174" s="185"/>
    </row>
    <row r="175" spans="3:15" s="155" customFormat="1" ht="15.75">
      <c r="C175" s="185"/>
      <c r="E175" s="185"/>
      <c r="G175"/>
      <c r="H175"/>
      <c r="I175" s="185"/>
      <c r="K175" s="185"/>
      <c r="M175" s="185"/>
      <c r="O175" s="185"/>
    </row>
    <row r="176" spans="3:15" s="155" customFormat="1" ht="15.75">
      <c r="C176" s="185"/>
      <c r="E176" s="185"/>
      <c r="G176"/>
      <c r="H176"/>
      <c r="I176" s="185"/>
      <c r="K176" s="185"/>
      <c r="M176" s="185"/>
      <c r="O176" s="185"/>
    </row>
    <row r="177" spans="3:15" s="155" customFormat="1" ht="15.75">
      <c r="C177" s="185"/>
      <c r="E177" s="185"/>
      <c r="G177"/>
      <c r="H177"/>
      <c r="I177" s="185"/>
      <c r="K177" s="185"/>
      <c r="M177" s="185"/>
      <c r="O177" s="185"/>
    </row>
    <row r="178" spans="3:15" s="155" customFormat="1" ht="15.75">
      <c r="C178" s="185"/>
      <c r="E178" s="185"/>
      <c r="G178"/>
      <c r="H178"/>
      <c r="I178" s="185"/>
      <c r="K178" s="185"/>
      <c r="M178" s="185"/>
      <c r="O178" s="185"/>
    </row>
    <row r="179" spans="3:15" s="155" customFormat="1" ht="15.75">
      <c r="C179" s="185"/>
      <c r="E179" s="185"/>
      <c r="G179"/>
      <c r="H179"/>
      <c r="I179" s="185"/>
      <c r="K179" s="185"/>
      <c r="M179" s="185"/>
      <c r="O179" s="185"/>
    </row>
    <row r="180" spans="3:15" s="155" customFormat="1" ht="15.75">
      <c r="C180" s="185"/>
      <c r="E180" s="185"/>
      <c r="G180"/>
      <c r="H180"/>
      <c r="I180" s="185"/>
      <c r="K180" s="185"/>
      <c r="M180" s="185"/>
      <c r="O180" s="185"/>
    </row>
    <row r="181" spans="3:15" s="155" customFormat="1" ht="15.75">
      <c r="C181" s="185"/>
      <c r="E181" s="185"/>
      <c r="G181"/>
      <c r="H181"/>
      <c r="I181" s="185"/>
      <c r="K181" s="185"/>
      <c r="M181" s="185"/>
      <c r="O181" s="185"/>
    </row>
    <row r="182" spans="3:15" s="155" customFormat="1" ht="15.75">
      <c r="C182" s="185"/>
      <c r="E182" s="185"/>
      <c r="G182"/>
      <c r="H182"/>
      <c r="I182" s="185"/>
      <c r="K182" s="185"/>
      <c r="M182" s="185"/>
      <c r="O182" s="185"/>
    </row>
    <row r="183" spans="3:15" s="155" customFormat="1" ht="15.75">
      <c r="C183" s="185"/>
      <c r="E183" s="185"/>
      <c r="G183"/>
      <c r="H183"/>
      <c r="I183" s="185"/>
      <c r="K183" s="185"/>
      <c r="M183" s="185"/>
      <c r="O183" s="185"/>
    </row>
    <row r="184" spans="3:15" s="155" customFormat="1" ht="15.75">
      <c r="C184" s="185"/>
      <c r="E184" s="185"/>
      <c r="G184"/>
      <c r="H184"/>
      <c r="I184" s="185"/>
      <c r="K184" s="185"/>
      <c r="M184" s="185"/>
      <c r="O184" s="185"/>
    </row>
    <row r="185" spans="3:15" s="155" customFormat="1" ht="15.75">
      <c r="C185" s="185"/>
      <c r="E185" s="185"/>
      <c r="G185"/>
      <c r="H185"/>
      <c r="I185" s="185"/>
      <c r="K185" s="185"/>
      <c r="M185" s="185"/>
      <c r="O185" s="185"/>
    </row>
    <row r="186" spans="3:15" s="155" customFormat="1" ht="15.75">
      <c r="C186" s="185"/>
      <c r="E186" s="185"/>
      <c r="G186"/>
      <c r="H186"/>
      <c r="I186" s="185"/>
      <c r="K186" s="185"/>
      <c r="M186" s="185"/>
      <c r="O186" s="185"/>
    </row>
    <row r="187" spans="3:15" s="155" customFormat="1" ht="15.75">
      <c r="C187" s="185"/>
      <c r="E187" s="185"/>
      <c r="G187"/>
      <c r="H187"/>
      <c r="I187" s="185"/>
      <c r="K187" s="185"/>
      <c r="M187" s="185"/>
      <c r="O187" s="185"/>
    </row>
    <row r="188" spans="3:15" s="155" customFormat="1" ht="15.75">
      <c r="C188" s="185"/>
      <c r="E188" s="185"/>
      <c r="G188"/>
      <c r="H188"/>
      <c r="I188" s="185"/>
      <c r="K188" s="185"/>
      <c r="M188" s="185"/>
      <c r="O188" s="185"/>
    </row>
    <row r="189" spans="3:15" s="155" customFormat="1" ht="15.75">
      <c r="C189" s="185"/>
      <c r="E189" s="185"/>
      <c r="G189"/>
      <c r="H189"/>
      <c r="I189" s="185"/>
      <c r="K189" s="185"/>
      <c r="M189" s="185"/>
      <c r="O189" s="185"/>
    </row>
    <row r="190" spans="3:15" s="155" customFormat="1" ht="15.75">
      <c r="C190" s="185"/>
      <c r="E190" s="185"/>
      <c r="G190"/>
      <c r="H190"/>
      <c r="I190" s="185"/>
      <c r="K190" s="185"/>
      <c r="M190" s="185"/>
      <c r="O190" s="185"/>
    </row>
    <row r="191" spans="3:15" s="155" customFormat="1" ht="15.75">
      <c r="C191" s="185"/>
      <c r="E191" s="185"/>
      <c r="G191"/>
      <c r="H191"/>
      <c r="I191" s="185"/>
      <c r="K191" s="185"/>
      <c r="M191" s="185"/>
      <c r="O191" s="185"/>
    </row>
    <row r="192" spans="3:15" s="155" customFormat="1" ht="15.75">
      <c r="C192" s="185"/>
      <c r="E192" s="185"/>
      <c r="G192"/>
      <c r="H192"/>
      <c r="I192" s="185"/>
      <c r="K192" s="185"/>
      <c r="M192" s="185"/>
      <c r="O192" s="185"/>
    </row>
    <row r="193" spans="3:15" s="155" customFormat="1" ht="15.75">
      <c r="C193" s="185"/>
      <c r="E193" s="185"/>
      <c r="G193"/>
      <c r="H193"/>
      <c r="I193" s="185"/>
      <c r="K193" s="185"/>
      <c r="M193" s="185"/>
      <c r="O193" s="185"/>
    </row>
    <row r="194" spans="3:15" s="155" customFormat="1" ht="15.75">
      <c r="C194" s="185"/>
      <c r="E194" s="185"/>
      <c r="G194"/>
      <c r="H194"/>
      <c r="I194" s="185"/>
      <c r="K194" s="185"/>
      <c r="M194" s="185"/>
      <c r="O194" s="185"/>
    </row>
    <row r="195" spans="3:15" s="155" customFormat="1" ht="15.75">
      <c r="C195" s="185"/>
      <c r="E195" s="185"/>
      <c r="G195"/>
      <c r="H195"/>
      <c r="I195" s="185"/>
      <c r="K195" s="185"/>
      <c r="M195" s="185"/>
      <c r="O195" s="185"/>
    </row>
    <row r="196" spans="3:15" s="155" customFormat="1" ht="15.75">
      <c r="C196" s="185"/>
      <c r="E196" s="185"/>
      <c r="G196"/>
      <c r="H196"/>
      <c r="I196" s="185"/>
      <c r="K196" s="185"/>
      <c r="M196" s="185"/>
      <c r="O196" s="185"/>
    </row>
    <row r="197" spans="3:15" s="155" customFormat="1" ht="15.75">
      <c r="C197" s="185"/>
      <c r="E197" s="185"/>
      <c r="G197"/>
      <c r="H197"/>
      <c r="I197" s="185"/>
      <c r="K197" s="185"/>
      <c r="M197" s="185"/>
      <c r="O197" s="185"/>
    </row>
    <row r="198" spans="3:15" s="155" customFormat="1" ht="15.75">
      <c r="C198" s="185"/>
      <c r="E198" s="185"/>
      <c r="G198"/>
      <c r="H198"/>
      <c r="I198" s="185"/>
      <c r="K198" s="185"/>
      <c r="M198" s="185"/>
      <c r="O198" s="185"/>
    </row>
    <row r="199" spans="3:15" s="155" customFormat="1" ht="15.75">
      <c r="C199" s="185"/>
      <c r="E199" s="185"/>
      <c r="G199"/>
      <c r="H199"/>
      <c r="I199" s="185"/>
      <c r="K199" s="185"/>
      <c r="M199" s="185"/>
      <c r="O199" s="185"/>
    </row>
    <row r="200" spans="3:15" s="155" customFormat="1" ht="15.75">
      <c r="C200" s="185"/>
      <c r="E200" s="185"/>
      <c r="G200"/>
      <c r="H200"/>
      <c r="I200" s="185"/>
      <c r="K200" s="185"/>
      <c r="M200" s="185"/>
      <c r="O200" s="185"/>
    </row>
    <row r="201" spans="3:15" s="155" customFormat="1" ht="15.75">
      <c r="C201" s="185"/>
      <c r="E201" s="185"/>
      <c r="G201"/>
      <c r="H201"/>
      <c r="I201" s="185"/>
      <c r="K201" s="185"/>
      <c r="M201" s="185"/>
      <c r="O201" s="185"/>
    </row>
    <row r="202" spans="3:15" s="155" customFormat="1" ht="15.75">
      <c r="C202" s="185"/>
      <c r="E202" s="185"/>
      <c r="G202"/>
      <c r="H202"/>
      <c r="I202" s="185"/>
      <c r="K202" s="185"/>
      <c r="M202" s="185"/>
      <c r="O202" s="185"/>
    </row>
    <row r="203" spans="3:15" s="155" customFormat="1" ht="15.75">
      <c r="C203" s="185"/>
      <c r="E203" s="185"/>
      <c r="G203"/>
      <c r="H203"/>
      <c r="I203" s="185"/>
      <c r="K203" s="185"/>
      <c r="M203" s="185"/>
      <c r="O203" s="185"/>
    </row>
    <row r="204" spans="3:15" s="155" customFormat="1" ht="15.75">
      <c r="C204" s="185"/>
      <c r="E204" s="185"/>
      <c r="G204"/>
      <c r="H204"/>
      <c r="I204" s="185"/>
      <c r="K204" s="185"/>
      <c r="M204" s="185"/>
      <c r="O204" s="185"/>
    </row>
    <row r="205" spans="3:15" s="155" customFormat="1" ht="15.75">
      <c r="C205" s="185"/>
      <c r="E205" s="185"/>
      <c r="G205"/>
      <c r="H205"/>
      <c r="I205" s="185"/>
      <c r="K205" s="185"/>
      <c r="M205" s="185"/>
      <c r="O205" s="185"/>
    </row>
    <row r="206" spans="3:15" s="155" customFormat="1" ht="15.75">
      <c r="C206" s="185"/>
      <c r="E206" s="185"/>
      <c r="G206"/>
      <c r="H206"/>
      <c r="I206" s="185"/>
      <c r="K206" s="185"/>
      <c r="M206" s="185"/>
      <c r="O206" s="185"/>
    </row>
    <row r="207" spans="3:15" s="155" customFormat="1" ht="15.75">
      <c r="C207" s="185"/>
      <c r="E207" s="185"/>
      <c r="G207"/>
      <c r="H207"/>
      <c r="I207" s="185"/>
      <c r="K207" s="185"/>
      <c r="M207" s="185"/>
      <c r="O207" s="185"/>
    </row>
    <row r="208" spans="3:15" s="155" customFormat="1" ht="15.75">
      <c r="C208" s="185"/>
      <c r="E208" s="185"/>
      <c r="G208"/>
      <c r="H208"/>
      <c r="I208" s="185"/>
      <c r="K208" s="185"/>
      <c r="M208" s="185"/>
      <c r="O208" s="185"/>
    </row>
    <row r="209" spans="3:15" s="155" customFormat="1" ht="15.75">
      <c r="C209" s="185"/>
      <c r="E209" s="185"/>
      <c r="G209"/>
      <c r="H209"/>
      <c r="I209" s="185"/>
      <c r="K209" s="185"/>
      <c r="M209" s="185"/>
      <c r="O209" s="185"/>
    </row>
    <row r="210" spans="3:15" s="155" customFormat="1" ht="15.75">
      <c r="C210" s="185"/>
      <c r="E210" s="185"/>
      <c r="G210"/>
      <c r="H210"/>
      <c r="I210" s="185"/>
      <c r="K210" s="185"/>
      <c r="M210" s="185"/>
      <c r="O210" s="185"/>
    </row>
    <row r="211" spans="3:15" s="155" customFormat="1" ht="15.75">
      <c r="C211" s="185"/>
      <c r="E211" s="185"/>
      <c r="G211"/>
      <c r="H211"/>
      <c r="I211" s="185"/>
      <c r="K211" s="185"/>
      <c r="M211" s="185"/>
      <c r="O211" s="185"/>
    </row>
    <row r="212" spans="3:15" s="155" customFormat="1" ht="15.75">
      <c r="C212" s="185"/>
      <c r="E212" s="185"/>
      <c r="G212"/>
      <c r="H212"/>
      <c r="I212" s="185"/>
      <c r="K212" s="185"/>
      <c r="M212" s="185"/>
      <c r="O212" s="185"/>
    </row>
    <row r="213" spans="3:15" s="155" customFormat="1" ht="15.75">
      <c r="C213" s="185"/>
      <c r="E213" s="185"/>
      <c r="G213"/>
      <c r="H213"/>
      <c r="I213" s="185"/>
      <c r="K213" s="185"/>
      <c r="M213" s="185"/>
      <c r="O213" s="185"/>
    </row>
    <row r="214" spans="3:15" s="155" customFormat="1" ht="15.75">
      <c r="C214" s="185"/>
      <c r="E214" s="185"/>
      <c r="G214"/>
      <c r="H214"/>
      <c r="I214" s="185"/>
      <c r="K214" s="185"/>
      <c r="M214" s="185"/>
      <c r="O214" s="185"/>
    </row>
    <row r="215" spans="3:15" s="155" customFormat="1" ht="15.75">
      <c r="C215" s="185"/>
      <c r="E215" s="185"/>
      <c r="G215"/>
      <c r="H215"/>
      <c r="I215" s="185"/>
      <c r="K215" s="185"/>
      <c r="M215" s="185"/>
      <c r="O215" s="185"/>
    </row>
    <row r="216" spans="3:15" s="155" customFormat="1" ht="15.75">
      <c r="C216" s="185"/>
      <c r="E216" s="185"/>
      <c r="G216"/>
      <c r="H216"/>
      <c r="I216" s="185"/>
      <c r="K216" s="185"/>
      <c r="M216" s="185"/>
      <c r="O216" s="185"/>
    </row>
    <row r="217" spans="3:15" s="155" customFormat="1" ht="15.75">
      <c r="C217" s="185"/>
      <c r="E217" s="185"/>
      <c r="G217"/>
      <c r="H217"/>
      <c r="I217" s="185"/>
      <c r="K217" s="185"/>
      <c r="M217" s="185"/>
      <c r="O217" s="185"/>
    </row>
    <row r="218" spans="3:15" s="155" customFormat="1" ht="15.75">
      <c r="C218" s="185"/>
      <c r="E218" s="185"/>
      <c r="G218"/>
      <c r="H218"/>
      <c r="I218" s="185"/>
      <c r="K218" s="185"/>
      <c r="M218" s="185"/>
      <c r="O218" s="185"/>
    </row>
    <row r="219" spans="3:15" s="155" customFormat="1" ht="15.75">
      <c r="C219" s="185"/>
      <c r="E219" s="185"/>
      <c r="G219"/>
      <c r="H219"/>
      <c r="I219" s="185"/>
      <c r="K219" s="185"/>
      <c r="M219" s="185"/>
      <c r="O219" s="185"/>
    </row>
    <row r="220" spans="3:15" s="155" customFormat="1" ht="15.75">
      <c r="C220" s="185"/>
      <c r="E220" s="185"/>
      <c r="G220"/>
      <c r="H220"/>
      <c r="I220" s="185"/>
      <c r="K220" s="185"/>
      <c r="M220" s="185"/>
      <c r="O220" s="185"/>
    </row>
    <row r="221" spans="3:15" s="155" customFormat="1" ht="15.75">
      <c r="C221" s="185"/>
      <c r="E221" s="185"/>
      <c r="G221"/>
      <c r="H221"/>
      <c r="I221" s="185"/>
      <c r="K221" s="185"/>
      <c r="M221" s="185"/>
      <c r="O221" s="185"/>
    </row>
    <row r="222" spans="3:15" s="155" customFormat="1" ht="15.75">
      <c r="C222" s="185"/>
      <c r="E222" s="185"/>
      <c r="G222"/>
      <c r="H222"/>
      <c r="I222" s="185"/>
      <c r="K222" s="185"/>
      <c r="M222" s="185"/>
      <c r="O222" s="185"/>
    </row>
    <row r="223" spans="3:15" s="155" customFormat="1" ht="15.75">
      <c r="C223" s="185"/>
      <c r="E223" s="185"/>
      <c r="G223"/>
      <c r="H223"/>
      <c r="I223" s="185"/>
      <c r="K223" s="185"/>
      <c r="M223" s="185"/>
      <c r="O223" s="185"/>
    </row>
    <row r="224" spans="3:15" s="155" customFormat="1" ht="15.75">
      <c r="C224" s="185"/>
      <c r="E224" s="185"/>
      <c r="G224"/>
      <c r="H224"/>
      <c r="I224" s="185"/>
      <c r="K224" s="185"/>
      <c r="M224" s="185"/>
      <c r="O224" s="185"/>
    </row>
    <row r="225" spans="3:15" s="155" customFormat="1" ht="15.75">
      <c r="C225" s="185"/>
      <c r="E225" s="185"/>
      <c r="G225"/>
      <c r="H225"/>
      <c r="I225" s="185"/>
      <c r="K225" s="185"/>
      <c r="M225" s="185"/>
      <c r="O225" s="185"/>
    </row>
    <row r="226" spans="3:15" s="155" customFormat="1" ht="15.75">
      <c r="C226" s="185"/>
      <c r="E226" s="185"/>
      <c r="G226"/>
      <c r="H226"/>
      <c r="I226" s="185"/>
      <c r="K226" s="185"/>
      <c r="M226" s="185"/>
      <c r="O226" s="185"/>
    </row>
    <row r="227" spans="3:15" s="155" customFormat="1" ht="15.75">
      <c r="C227" s="185"/>
      <c r="E227" s="185"/>
      <c r="G227"/>
      <c r="H227"/>
      <c r="I227" s="185"/>
      <c r="K227" s="185"/>
      <c r="M227" s="185"/>
      <c r="O227" s="185"/>
    </row>
    <row r="228" spans="3:15" s="155" customFormat="1" ht="15.75">
      <c r="C228" s="185"/>
      <c r="E228" s="185"/>
      <c r="G228"/>
      <c r="H228"/>
      <c r="I228" s="185"/>
      <c r="K228" s="185"/>
      <c r="M228" s="185"/>
      <c r="O228" s="185"/>
    </row>
    <row r="229" spans="3:15" s="155" customFormat="1" ht="15.75">
      <c r="C229" s="185"/>
      <c r="E229" s="185"/>
      <c r="G229"/>
      <c r="H229"/>
      <c r="I229" s="185"/>
      <c r="K229" s="185"/>
      <c r="M229" s="185"/>
      <c r="O229" s="185"/>
    </row>
    <row r="230" spans="3:15" s="155" customFormat="1" ht="15.75">
      <c r="C230" s="185"/>
      <c r="E230" s="185"/>
      <c r="G230"/>
      <c r="H230"/>
      <c r="I230" s="185"/>
      <c r="K230" s="185"/>
      <c r="M230" s="185"/>
      <c r="O230" s="185"/>
    </row>
    <row r="231" spans="3:15" s="155" customFormat="1" ht="15.75">
      <c r="C231" s="185"/>
      <c r="E231" s="185"/>
      <c r="G231"/>
      <c r="H231"/>
      <c r="I231" s="185"/>
      <c r="K231" s="185"/>
      <c r="M231" s="185"/>
      <c r="O231" s="185"/>
    </row>
    <row r="232" spans="3:15" s="155" customFormat="1" ht="15.75">
      <c r="C232" s="185"/>
      <c r="E232" s="185"/>
      <c r="G232"/>
      <c r="H232"/>
      <c r="I232" s="185"/>
      <c r="K232" s="185"/>
      <c r="M232" s="185"/>
      <c r="O232" s="185"/>
    </row>
    <row r="233" spans="3:15" s="155" customFormat="1" ht="15.75">
      <c r="C233" s="185"/>
      <c r="E233" s="185"/>
      <c r="G233"/>
      <c r="H233"/>
      <c r="I233" s="185"/>
      <c r="K233" s="185"/>
      <c r="M233" s="185"/>
      <c r="O233" s="185"/>
    </row>
    <row r="234" spans="3:15" s="155" customFormat="1" ht="15.75">
      <c r="C234" s="185"/>
      <c r="E234" s="185"/>
      <c r="G234"/>
      <c r="H234"/>
      <c r="I234" s="185"/>
      <c r="K234" s="185"/>
      <c r="M234" s="185"/>
      <c r="O234" s="185"/>
    </row>
    <row r="235" spans="3:15" s="155" customFormat="1" ht="15.75">
      <c r="C235" s="185"/>
      <c r="E235" s="185"/>
      <c r="G235"/>
      <c r="H235"/>
      <c r="I235" s="185"/>
      <c r="K235" s="185"/>
      <c r="M235" s="185"/>
      <c r="O235" s="185"/>
    </row>
    <row r="236" spans="3:15" s="155" customFormat="1" ht="15.75">
      <c r="C236" s="185"/>
      <c r="E236" s="185"/>
      <c r="G236"/>
      <c r="H236"/>
      <c r="I236" s="185"/>
      <c r="K236" s="185"/>
      <c r="M236" s="185"/>
      <c r="O236" s="185"/>
    </row>
    <row r="237" spans="3:15" s="155" customFormat="1" ht="15.75">
      <c r="C237" s="185"/>
      <c r="E237" s="185"/>
      <c r="G237"/>
      <c r="H237"/>
      <c r="I237" s="185"/>
      <c r="K237" s="185"/>
      <c r="M237" s="185"/>
      <c r="O237" s="185"/>
    </row>
    <row r="238" spans="3:15" s="155" customFormat="1" ht="15.75">
      <c r="C238" s="185"/>
      <c r="E238" s="185"/>
      <c r="G238"/>
      <c r="H238"/>
      <c r="I238" s="185"/>
      <c r="K238" s="185"/>
      <c r="M238" s="185"/>
      <c r="O238" s="185"/>
    </row>
    <row r="239" spans="3:15" s="155" customFormat="1" ht="15.75">
      <c r="C239" s="185"/>
      <c r="E239" s="185"/>
      <c r="G239"/>
      <c r="H239"/>
      <c r="I239" s="185"/>
      <c r="K239" s="185"/>
      <c r="M239" s="185"/>
      <c r="O239" s="185"/>
    </row>
    <row r="240" spans="3:15" s="155" customFormat="1" ht="15.75">
      <c r="C240" s="185"/>
      <c r="E240" s="185"/>
      <c r="G240"/>
      <c r="H240"/>
      <c r="I240" s="185"/>
      <c r="K240" s="185"/>
      <c r="M240" s="185"/>
      <c r="O240" s="185"/>
    </row>
    <row r="241" spans="3:15" s="155" customFormat="1" ht="15.75">
      <c r="C241" s="185"/>
      <c r="E241" s="185"/>
      <c r="G241"/>
      <c r="H241"/>
      <c r="I241" s="185"/>
      <c r="K241" s="185"/>
      <c r="M241" s="185"/>
      <c r="O241" s="185"/>
    </row>
    <row r="242" spans="3:15" s="155" customFormat="1" ht="15.75">
      <c r="C242" s="185"/>
      <c r="E242" s="185"/>
      <c r="G242"/>
      <c r="H242"/>
      <c r="I242" s="185"/>
      <c r="K242" s="185"/>
      <c r="M242" s="185"/>
      <c r="O242" s="185"/>
    </row>
    <row r="243" spans="3:15" s="155" customFormat="1" ht="15.75">
      <c r="C243" s="185"/>
      <c r="E243" s="185"/>
      <c r="G243"/>
      <c r="H243"/>
      <c r="I243" s="185"/>
      <c r="K243" s="185"/>
      <c r="M243" s="185"/>
      <c r="O243" s="185"/>
    </row>
    <row r="244" spans="3:15" s="155" customFormat="1" ht="15.75">
      <c r="C244" s="185"/>
      <c r="E244" s="185"/>
      <c r="G244"/>
      <c r="H244"/>
      <c r="I244" s="185"/>
      <c r="K244" s="185"/>
      <c r="M244" s="185"/>
      <c r="O244" s="185"/>
    </row>
    <row r="245" spans="3:15" s="155" customFormat="1" ht="15.75">
      <c r="C245" s="185"/>
      <c r="E245" s="185"/>
      <c r="G245"/>
      <c r="H245"/>
      <c r="I245" s="185"/>
      <c r="K245" s="185"/>
      <c r="M245" s="185"/>
      <c r="O245" s="185"/>
    </row>
    <row r="246" spans="3:15" s="155" customFormat="1" ht="15.75">
      <c r="C246" s="185"/>
      <c r="E246" s="185"/>
      <c r="G246"/>
      <c r="H246"/>
      <c r="I246" s="185"/>
      <c r="K246" s="185"/>
      <c r="M246" s="185"/>
      <c r="O246" s="185"/>
    </row>
    <row r="247" spans="3:15" s="155" customFormat="1" ht="15.75">
      <c r="C247" s="185"/>
      <c r="E247" s="185"/>
      <c r="G247"/>
      <c r="H247"/>
      <c r="I247" s="185"/>
      <c r="K247" s="185"/>
      <c r="M247" s="185"/>
      <c r="O247" s="185"/>
    </row>
    <row r="248" spans="3:15" s="155" customFormat="1" ht="15.75">
      <c r="C248" s="185"/>
      <c r="E248" s="185"/>
      <c r="G248"/>
      <c r="H248"/>
      <c r="I248" s="185"/>
      <c r="K248" s="185"/>
      <c r="M248" s="185"/>
      <c r="O248" s="185"/>
    </row>
    <row r="249" spans="3:15" s="155" customFormat="1" ht="15.75">
      <c r="C249" s="185"/>
      <c r="E249" s="185"/>
      <c r="G249"/>
      <c r="H249"/>
      <c r="I249" s="185"/>
      <c r="K249" s="185"/>
      <c r="M249" s="185"/>
      <c r="O249" s="185"/>
    </row>
    <row r="250" spans="3:15" s="155" customFormat="1" ht="15.75">
      <c r="C250" s="185"/>
      <c r="E250" s="185"/>
      <c r="G250"/>
      <c r="H250"/>
      <c r="I250" s="185"/>
      <c r="K250" s="185"/>
      <c r="M250" s="185"/>
      <c r="O250" s="185"/>
    </row>
    <row r="251" spans="3:15" s="155" customFormat="1" ht="15.75">
      <c r="C251" s="185"/>
      <c r="E251" s="185"/>
      <c r="G251"/>
      <c r="H251"/>
      <c r="I251" s="185"/>
      <c r="K251" s="185"/>
      <c r="M251" s="185"/>
      <c r="O251" s="185"/>
    </row>
    <row r="252" spans="3:15" s="155" customFormat="1" ht="15.75">
      <c r="C252" s="185"/>
      <c r="E252" s="185"/>
      <c r="G252"/>
      <c r="H252"/>
      <c r="I252" s="185"/>
      <c r="K252" s="185"/>
      <c r="M252" s="185"/>
      <c r="O252" s="185"/>
    </row>
    <row r="253" spans="3:15" s="155" customFormat="1" ht="15.75">
      <c r="C253" s="185"/>
      <c r="E253" s="185"/>
      <c r="G253"/>
      <c r="H253"/>
      <c r="I253" s="185"/>
      <c r="K253" s="185"/>
      <c r="M253" s="185"/>
      <c r="O253" s="185"/>
    </row>
    <row r="254" spans="3:15" s="155" customFormat="1" ht="15.75">
      <c r="C254" s="185"/>
      <c r="E254" s="185"/>
      <c r="G254"/>
      <c r="H254"/>
      <c r="I254" s="185"/>
      <c r="K254" s="185"/>
      <c r="M254" s="185"/>
      <c r="O254" s="185"/>
    </row>
    <row r="255" spans="3:15" s="155" customFormat="1" ht="15.75">
      <c r="C255" s="185"/>
      <c r="E255" s="185"/>
      <c r="G255"/>
      <c r="H255"/>
      <c r="I255" s="185"/>
      <c r="K255" s="185"/>
      <c r="M255" s="185"/>
      <c r="O255" s="185"/>
    </row>
    <row r="256" spans="3:15" s="155" customFormat="1" ht="15.75">
      <c r="C256" s="185"/>
      <c r="E256" s="185"/>
      <c r="G256"/>
      <c r="H256"/>
      <c r="I256" s="185"/>
      <c r="K256" s="185"/>
      <c r="M256" s="185"/>
      <c r="O256" s="185"/>
    </row>
    <row r="257" spans="3:15" s="155" customFormat="1" ht="15.75">
      <c r="C257" s="185"/>
      <c r="E257" s="185"/>
      <c r="G257"/>
      <c r="H257"/>
      <c r="I257" s="185"/>
      <c r="K257" s="185"/>
      <c r="M257" s="185"/>
      <c r="O257" s="185"/>
    </row>
    <row r="258" spans="3:15" s="155" customFormat="1" ht="15.75">
      <c r="C258" s="185"/>
      <c r="E258" s="185"/>
      <c r="G258"/>
      <c r="H258"/>
      <c r="I258" s="185"/>
      <c r="K258" s="185"/>
      <c r="M258" s="185"/>
      <c r="O258" s="185"/>
    </row>
    <row r="259" spans="3:15" s="155" customFormat="1" ht="15.75">
      <c r="C259" s="185"/>
      <c r="E259" s="185"/>
      <c r="G259"/>
      <c r="H259"/>
      <c r="I259" s="185"/>
      <c r="K259" s="185"/>
      <c r="M259" s="185"/>
      <c r="O259" s="185"/>
    </row>
    <row r="260" spans="3:15" s="155" customFormat="1" ht="15.75">
      <c r="C260" s="185"/>
      <c r="E260" s="185"/>
      <c r="G260"/>
      <c r="H260"/>
      <c r="I260" s="185"/>
      <c r="K260" s="185"/>
      <c r="M260" s="185"/>
      <c r="O260" s="185"/>
    </row>
    <row r="261" spans="3:15" s="155" customFormat="1" ht="15.75">
      <c r="C261" s="185"/>
      <c r="E261" s="185"/>
      <c r="G261"/>
      <c r="H261"/>
      <c r="I261" s="185"/>
      <c r="K261" s="185"/>
      <c r="M261" s="185"/>
      <c r="O261" s="185"/>
    </row>
    <row r="262" spans="3:15" s="155" customFormat="1" ht="15.75">
      <c r="C262" s="185"/>
      <c r="E262" s="185"/>
      <c r="G262"/>
      <c r="H262"/>
      <c r="I262" s="185"/>
      <c r="K262" s="185"/>
      <c r="M262" s="185"/>
      <c r="O262" s="185"/>
    </row>
    <row r="263" spans="3:15" s="155" customFormat="1" ht="15.75">
      <c r="C263" s="185"/>
      <c r="E263" s="185"/>
      <c r="G263"/>
      <c r="H263"/>
      <c r="I263" s="185"/>
      <c r="K263" s="185"/>
      <c r="M263" s="185"/>
      <c r="O263" s="185"/>
    </row>
    <row r="264" spans="3:15" s="155" customFormat="1" ht="15.75">
      <c r="C264" s="185"/>
      <c r="E264" s="185"/>
      <c r="G264"/>
      <c r="H264"/>
      <c r="I264" s="185"/>
      <c r="K264" s="185"/>
      <c r="M264" s="185"/>
      <c r="O264" s="185"/>
    </row>
    <row r="265" spans="3:15" s="155" customFormat="1" ht="15.75">
      <c r="C265" s="185"/>
      <c r="E265" s="185"/>
      <c r="G265"/>
      <c r="H265"/>
      <c r="I265" s="185"/>
      <c r="K265" s="185"/>
      <c r="M265" s="185"/>
      <c r="O265" s="185"/>
    </row>
    <row r="266" spans="3:15" s="155" customFormat="1" ht="15.75">
      <c r="C266" s="185"/>
      <c r="E266" s="185"/>
      <c r="G266"/>
      <c r="H266"/>
      <c r="I266" s="185"/>
      <c r="K266" s="185"/>
      <c r="M266" s="185"/>
      <c r="O266" s="185"/>
    </row>
    <row r="267" spans="3:15" s="155" customFormat="1" ht="15.75">
      <c r="C267" s="185"/>
      <c r="E267" s="185"/>
      <c r="G267"/>
      <c r="H267"/>
      <c r="I267" s="185"/>
      <c r="K267" s="185"/>
      <c r="M267" s="185"/>
      <c r="O267" s="185"/>
    </row>
    <row r="268" spans="3:15" s="155" customFormat="1" ht="15.75">
      <c r="C268" s="185"/>
      <c r="E268" s="185"/>
      <c r="G268"/>
      <c r="H268"/>
      <c r="I268" s="185"/>
      <c r="K268" s="185"/>
      <c r="M268" s="185"/>
      <c r="O268" s="185"/>
    </row>
    <row r="269" spans="3:15" s="155" customFormat="1" ht="15.75">
      <c r="C269" s="185"/>
      <c r="E269" s="185"/>
      <c r="G269"/>
      <c r="H269"/>
      <c r="I269" s="185"/>
      <c r="K269" s="185"/>
      <c r="M269" s="185"/>
      <c r="O269" s="185"/>
    </row>
    <row r="270" spans="3:15" s="155" customFormat="1" ht="15.75">
      <c r="C270" s="185"/>
      <c r="E270" s="185"/>
      <c r="G270"/>
      <c r="H270"/>
      <c r="I270" s="185"/>
      <c r="K270" s="185"/>
      <c r="M270" s="185"/>
      <c r="O270" s="185"/>
    </row>
    <row r="271" spans="3:15" s="155" customFormat="1" ht="15.75">
      <c r="C271" s="185"/>
      <c r="E271" s="185"/>
      <c r="G271"/>
      <c r="H271"/>
      <c r="I271" s="185"/>
      <c r="K271" s="185"/>
      <c r="M271" s="185"/>
      <c r="O271" s="185"/>
    </row>
    <row r="272" spans="3:15" s="155" customFormat="1" ht="15.75">
      <c r="C272" s="185"/>
      <c r="E272" s="185"/>
      <c r="G272"/>
      <c r="H272"/>
      <c r="I272" s="185"/>
      <c r="K272" s="185"/>
      <c r="M272" s="185"/>
      <c r="O272" s="185"/>
    </row>
    <row r="273" spans="3:15" s="155" customFormat="1" ht="15.75">
      <c r="C273" s="185"/>
      <c r="E273" s="185"/>
      <c r="G273"/>
      <c r="H273"/>
      <c r="I273" s="185"/>
      <c r="K273" s="185"/>
      <c r="M273" s="185"/>
      <c r="O273" s="185"/>
    </row>
    <row r="274" spans="3:15" s="155" customFormat="1" ht="15.75">
      <c r="C274" s="185"/>
      <c r="E274" s="185"/>
      <c r="G274"/>
      <c r="H274"/>
      <c r="I274" s="185"/>
      <c r="K274" s="185"/>
      <c r="M274" s="185"/>
      <c r="O274" s="185"/>
    </row>
    <row r="275" spans="3:15" s="155" customFormat="1" ht="15.75">
      <c r="C275" s="185"/>
      <c r="E275" s="185"/>
      <c r="G275"/>
      <c r="H275"/>
      <c r="I275" s="185"/>
      <c r="K275" s="185"/>
      <c r="M275" s="185"/>
      <c r="O275" s="185"/>
    </row>
    <row r="276" spans="3:15" s="155" customFormat="1" ht="15.75">
      <c r="C276" s="185"/>
      <c r="E276" s="185"/>
      <c r="G276"/>
      <c r="H276"/>
      <c r="I276" s="185"/>
      <c r="K276" s="185"/>
      <c r="M276" s="185"/>
      <c r="O276" s="185"/>
    </row>
    <row r="277" spans="3:15" s="155" customFormat="1" ht="15.75">
      <c r="C277" s="185"/>
      <c r="E277" s="185"/>
      <c r="G277"/>
      <c r="H277"/>
      <c r="I277" s="185"/>
      <c r="K277" s="185"/>
      <c r="M277" s="185"/>
      <c r="O277" s="185"/>
    </row>
    <row r="278" spans="3:15" s="155" customFormat="1" ht="15.75">
      <c r="C278" s="185"/>
      <c r="E278" s="185"/>
      <c r="G278"/>
      <c r="H278"/>
      <c r="I278" s="185"/>
      <c r="K278" s="185"/>
      <c r="M278" s="185"/>
      <c r="O278" s="185"/>
    </row>
    <row r="279" spans="3:15" s="155" customFormat="1" ht="15.75">
      <c r="C279" s="185"/>
      <c r="E279" s="185"/>
      <c r="G279"/>
      <c r="H279"/>
      <c r="I279" s="185"/>
      <c r="K279" s="185"/>
      <c r="M279" s="185"/>
      <c r="O279" s="185"/>
    </row>
    <row r="280" spans="3:15" s="155" customFormat="1" ht="15.75">
      <c r="C280" s="185"/>
      <c r="E280" s="185"/>
      <c r="G280"/>
      <c r="H280"/>
      <c r="I280" s="185"/>
      <c r="K280" s="185"/>
      <c r="M280" s="185"/>
      <c r="O280" s="185"/>
    </row>
    <row r="281" spans="3:15" s="155" customFormat="1" ht="15.75">
      <c r="C281" s="185"/>
      <c r="E281" s="185"/>
      <c r="G281"/>
      <c r="H281"/>
      <c r="I281" s="185"/>
      <c r="K281" s="185"/>
      <c r="M281" s="185"/>
      <c r="O281" s="185"/>
    </row>
    <row r="282" spans="3:15" s="155" customFormat="1" ht="15.75">
      <c r="C282" s="185"/>
      <c r="E282" s="185"/>
      <c r="G282"/>
      <c r="H282"/>
      <c r="I282" s="185"/>
      <c r="K282" s="185"/>
      <c r="M282" s="185"/>
      <c r="O282" s="185"/>
    </row>
    <row r="283" spans="3:15" s="155" customFormat="1" ht="15.75">
      <c r="C283" s="185"/>
      <c r="E283" s="185"/>
      <c r="G283"/>
      <c r="H283"/>
      <c r="I283" s="185"/>
      <c r="K283" s="185"/>
      <c r="M283" s="185"/>
      <c r="O283" s="185"/>
    </row>
    <row r="284" spans="3:15" s="155" customFormat="1" ht="15.75">
      <c r="C284" s="185"/>
      <c r="E284" s="185"/>
      <c r="G284"/>
      <c r="H284"/>
      <c r="I284" s="185"/>
      <c r="K284" s="185"/>
      <c r="M284" s="185"/>
      <c r="O284" s="185"/>
    </row>
    <row r="285" spans="3:15" s="155" customFormat="1" ht="15.75">
      <c r="C285" s="185"/>
      <c r="E285" s="185"/>
      <c r="G285"/>
      <c r="H285"/>
      <c r="I285" s="185"/>
      <c r="K285" s="185"/>
      <c r="M285" s="185"/>
      <c r="O285" s="185"/>
    </row>
    <row r="286" spans="3:15" s="155" customFormat="1" ht="15.75">
      <c r="C286" s="185"/>
      <c r="E286" s="185"/>
      <c r="G286"/>
      <c r="H286"/>
      <c r="I286" s="185"/>
      <c r="K286" s="185"/>
      <c r="M286" s="185"/>
      <c r="O286" s="185"/>
    </row>
    <row r="287" spans="3:15" s="155" customFormat="1" ht="15.75">
      <c r="C287" s="185"/>
      <c r="E287" s="185"/>
      <c r="G287"/>
      <c r="H287"/>
      <c r="I287" s="185"/>
      <c r="K287" s="185"/>
      <c r="M287" s="185"/>
      <c r="O287" s="185"/>
    </row>
    <row r="288" spans="3:15" s="155" customFormat="1" ht="15.75">
      <c r="C288" s="185"/>
      <c r="E288" s="185"/>
      <c r="G288"/>
      <c r="H288"/>
      <c r="I288" s="185"/>
      <c r="K288" s="185"/>
      <c r="M288" s="185"/>
      <c r="O288" s="185"/>
    </row>
    <row r="289" spans="3:15" s="155" customFormat="1" ht="15.75">
      <c r="C289" s="185"/>
      <c r="E289" s="185"/>
      <c r="G289"/>
      <c r="H289"/>
      <c r="I289" s="185"/>
      <c r="K289" s="185"/>
      <c r="M289" s="185"/>
      <c r="O289" s="185"/>
    </row>
    <row r="290" spans="3:15" s="155" customFormat="1" ht="15.75">
      <c r="C290" s="185"/>
      <c r="E290" s="185"/>
      <c r="G290"/>
      <c r="H290"/>
      <c r="I290" s="185"/>
      <c r="K290" s="185"/>
      <c r="M290" s="185"/>
      <c r="O290" s="185"/>
    </row>
    <row r="291" spans="3:15" s="155" customFormat="1" ht="15.75">
      <c r="C291" s="185"/>
      <c r="E291" s="185"/>
      <c r="G291"/>
      <c r="H291"/>
      <c r="I291" s="185"/>
      <c r="K291" s="185"/>
      <c r="M291" s="185"/>
      <c r="O291" s="185"/>
    </row>
    <row r="292" spans="3:15" s="155" customFormat="1" ht="15.75">
      <c r="C292" s="185"/>
      <c r="E292" s="185"/>
      <c r="G292"/>
      <c r="H292"/>
      <c r="I292" s="185"/>
      <c r="K292" s="185"/>
      <c r="M292" s="185"/>
      <c r="O292" s="185"/>
    </row>
    <row r="293" spans="3:15" s="155" customFormat="1" ht="15.75">
      <c r="C293" s="185"/>
      <c r="E293" s="185"/>
      <c r="G293"/>
      <c r="H293"/>
      <c r="I293" s="185"/>
      <c r="K293" s="185"/>
      <c r="M293" s="185"/>
      <c r="O293" s="185"/>
    </row>
    <row r="294" spans="3:15" s="155" customFormat="1" ht="15.75">
      <c r="C294" s="185"/>
      <c r="E294" s="185"/>
      <c r="G294"/>
      <c r="H294"/>
      <c r="I294" s="185"/>
      <c r="K294" s="185"/>
      <c r="M294" s="185"/>
      <c r="O294" s="185"/>
    </row>
    <row r="295" spans="3:15" s="155" customFormat="1" ht="15.75">
      <c r="C295" s="185"/>
      <c r="E295" s="185"/>
      <c r="G295"/>
      <c r="H295"/>
      <c r="I295" s="185"/>
      <c r="K295" s="185"/>
      <c r="M295" s="185"/>
      <c r="O295" s="185"/>
    </row>
    <row r="296" spans="3:15" s="155" customFormat="1" ht="15.75">
      <c r="C296" s="185"/>
      <c r="E296" s="185"/>
      <c r="G296"/>
      <c r="H296"/>
      <c r="I296" s="185"/>
      <c r="K296" s="185"/>
      <c r="M296" s="185"/>
      <c r="O296" s="185"/>
    </row>
    <row r="297" spans="3:15" s="155" customFormat="1" ht="15.75">
      <c r="C297" s="185"/>
      <c r="E297" s="185"/>
      <c r="G297"/>
      <c r="H297"/>
      <c r="I297" s="185"/>
      <c r="K297" s="185"/>
      <c r="M297" s="185"/>
      <c r="O297" s="185"/>
    </row>
    <row r="298" spans="3:15" s="155" customFormat="1" ht="15.75">
      <c r="C298" s="185"/>
      <c r="E298" s="185"/>
      <c r="G298"/>
      <c r="H298"/>
      <c r="I298" s="185"/>
      <c r="K298" s="185"/>
      <c r="M298" s="185"/>
      <c r="O298" s="185"/>
    </row>
    <row r="299" spans="3:15" s="155" customFormat="1" ht="15.75">
      <c r="C299" s="185"/>
      <c r="E299" s="185"/>
      <c r="G299"/>
      <c r="H299"/>
      <c r="I299" s="185"/>
      <c r="K299" s="185"/>
      <c r="M299" s="185"/>
      <c r="O299" s="185"/>
    </row>
    <row r="300" spans="3:15" s="155" customFormat="1" ht="15.75">
      <c r="C300" s="185"/>
      <c r="E300" s="185"/>
      <c r="G300"/>
      <c r="H300"/>
      <c r="I300" s="185"/>
      <c r="K300" s="185"/>
      <c r="M300" s="185"/>
      <c r="O300" s="185"/>
    </row>
    <row r="301" spans="3:15" s="155" customFormat="1" ht="15.75">
      <c r="C301" s="185"/>
      <c r="E301" s="185"/>
      <c r="G301"/>
      <c r="H301"/>
      <c r="I301" s="185"/>
      <c r="K301" s="185"/>
      <c r="M301" s="185"/>
      <c r="O301" s="185"/>
    </row>
    <row r="302" spans="3:15" s="155" customFormat="1" ht="15.75">
      <c r="C302" s="185"/>
      <c r="E302" s="185"/>
      <c r="G302"/>
      <c r="H302"/>
      <c r="I302" s="185"/>
      <c r="K302" s="185"/>
      <c r="M302" s="185"/>
      <c r="O302" s="185"/>
    </row>
    <row r="303" spans="3:15" s="155" customFormat="1" ht="15.75">
      <c r="C303" s="185"/>
      <c r="E303" s="185"/>
      <c r="G303"/>
      <c r="H303"/>
      <c r="I303" s="185"/>
      <c r="K303" s="185"/>
      <c r="M303" s="185"/>
      <c r="O303" s="185"/>
    </row>
    <row r="304" spans="3:15" s="155" customFormat="1" ht="15.75">
      <c r="C304" s="185"/>
      <c r="E304" s="185"/>
      <c r="G304"/>
      <c r="H304"/>
      <c r="I304" s="185"/>
      <c r="K304" s="185"/>
      <c r="M304" s="185"/>
      <c r="O304" s="185"/>
    </row>
    <row r="305" spans="3:15" s="155" customFormat="1" ht="15.75">
      <c r="C305" s="185"/>
      <c r="E305" s="185"/>
      <c r="G305"/>
      <c r="H305"/>
      <c r="I305" s="185"/>
      <c r="K305" s="185"/>
      <c r="M305" s="185"/>
      <c r="O305" s="185"/>
    </row>
    <row r="306" spans="3:15" s="155" customFormat="1" ht="15.75">
      <c r="C306" s="185"/>
      <c r="E306" s="185"/>
      <c r="G306"/>
      <c r="H306"/>
      <c r="I306" s="185"/>
      <c r="K306" s="185"/>
      <c r="M306" s="185"/>
      <c r="O306" s="185"/>
    </row>
    <row r="307" spans="3:15" s="155" customFormat="1" ht="15.75">
      <c r="C307" s="185"/>
      <c r="E307" s="185"/>
      <c r="G307"/>
      <c r="H307"/>
      <c r="I307" s="185"/>
      <c r="K307" s="185"/>
      <c r="M307" s="185"/>
      <c r="O307" s="185"/>
    </row>
    <row r="308" spans="3:15" s="155" customFormat="1" ht="15.75">
      <c r="C308" s="185"/>
      <c r="E308" s="185"/>
      <c r="G308"/>
      <c r="H308"/>
      <c r="I308" s="185"/>
      <c r="K308" s="185"/>
      <c r="M308" s="185"/>
      <c r="O308" s="185"/>
    </row>
    <row r="309" spans="3:15" s="155" customFormat="1" ht="15.75">
      <c r="C309" s="185"/>
      <c r="E309" s="185"/>
      <c r="G309"/>
      <c r="H309"/>
      <c r="I309" s="185"/>
      <c r="K309" s="185"/>
      <c r="M309" s="185"/>
      <c r="O309" s="185"/>
    </row>
    <row r="310" spans="3:15" s="155" customFormat="1" ht="15.75">
      <c r="C310" s="185"/>
      <c r="E310" s="185"/>
      <c r="G310"/>
      <c r="H310"/>
      <c r="I310" s="185"/>
      <c r="K310" s="185"/>
      <c r="M310" s="185"/>
      <c r="O310" s="185"/>
    </row>
    <row r="311" spans="3:15" s="155" customFormat="1" ht="15.75">
      <c r="C311" s="185"/>
      <c r="E311" s="185"/>
      <c r="G311"/>
      <c r="H311"/>
      <c r="I311" s="185"/>
      <c r="K311" s="185"/>
      <c r="M311" s="185"/>
      <c r="O311" s="185"/>
    </row>
    <row r="312" spans="3:15" s="155" customFormat="1" ht="15.75">
      <c r="C312" s="185"/>
      <c r="E312" s="185"/>
      <c r="G312"/>
      <c r="H312"/>
      <c r="I312" s="185"/>
      <c r="K312" s="185"/>
      <c r="M312" s="185"/>
      <c r="O312" s="185"/>
    </row>
    <row r="313" spans="3:15" s="155" customFormat="1" ht="15.75">
      <c r="C313" s="185"/>
      <c r="E313" s="185"/>
      <c r="G313"/>
      <c r="H313"/>
      <c r="I313" s="185"/>
      <c r="K313" s="185"/>
      <c r="M313" s="185"/>
      <c r="O313" s="185"/>
    </row>
    <row r="314" spans="3:15" s="155" customFormat="1" ht="15.75">
      <c r="C314" s="185"/>
      <c r="E314" s="185"/>
      <c r="G314"/>
      <c r="H314"/>
      <c r="I314" s="185"/>
      <c r="K314" s="185"/>
      <c r="M314" s="185"/>
      <c r="O314" s="185"/>
    </row>
    <row r="315" spans="3:15" s="155" customFormat="1" ht="15.75">
      <c r="C315" s="185"/>
      <c r="E315" s="185"/>
      <c r="G315"/>
      <c r="H315"/>
      <c r="I315" s="185"/>
      <c r="K315" s="185"/>
      <c r="M315" s="185"/>
      <c r="O315" s="185"/>
    </row>
    <row r="316" spans="3:15" s="155" customFormat="1" ht="15.75">
      <c r="C316" s="185"/>
      <c r="E316" s="185"/>
      <c r="G316"/>
      <c r="H316"/>
      <c r="I316" s="185"/>
      <c r="K316" s="185"/>
      <c r="M316" s="185"/>
      <c r="O316" s="185"/>
    </row>
    <row r="317" spans="3:15" s="155" customFormat="1" ht="15.75">
      <c r="C317" s="185"/>
      <c r="E317" s="185"/>
      <c r="G317"/>
      <c r="H317"/>
      <c r="I317" s="185"/>
      <c r="K317" s="185"/>
      <c r="M317" s="185"/>
      <c r="O317" s="185"/>
    </row>
    <row r="318" spans="3:15" s="155" customFormat="1" ht="15.75">
      <c r="C318" s="185"/>
      <c r="E318" s="185"/>
      <c r="G318"/>
      <c r="H318"/>
      <c r="I318" s="185"/>
      <c r="K318" s="185"/>
      <c r="M318" s="185"/>
      <c r="O318" s="185"/>
    </row>
    <row r="319" spans="3:15" s="155" customFormat="1" ht="15.75">
      <c r="C319" s="185"/>
      <c r="E319" s="185"/>
      <c r="G319"/>
      <c r="H319"/>
      <c r="I319" s="185"/>
      <c r="K319" s="185"/>
      <c r="M319" s="185"/>
      <c r="O319" s="185"/>
    </row>
    <row r="320" spans="3:15" s="155" customFormat="1" ht="15.75">
      <c r="C320" s="185"/>
      <c r="E320" s="185"/>
      <c r="G320"/>
      <c r="H320"/>
      <c r="I320" s="185"/>
      <c r="K320" s="185"/>
      <c r="M320" s="185"/>
      <c r="O320" s="185"/>
    </row>
    <row r="321" spans="3:15" s="155" customFormat="1" ht="15.75">
      <c r="C321" s="185"/>
      <c r="E321" s="185"/>
      <c r="G321"/>
      <c r="H321"/>
      <c r="I321" s="185"/>
      <c r="K321" s="185"/>
      <c r="M321" s="185"/>
      <c r="O321" s="185"/>
    </row>
    <row r="322" spans="3:15" s="155" customFormat="1" ht="15.75">
      <c r="C322" s="185"/>
      <c r="E322" s="185"/>
      <c r="G322"/>
      <c r="H322"/>
      <c r="I322" s="185"/>
      <c r="K322" s="185"/>
      <c r="M322" s="185"/>
      <c r="O322" s="185"/>
    </row>
    <row r="323" spans="3:15" s="155" customFormat="1" ht="15.75">
      <c r="C323" s="185"/>
      <c r="E323" s="185"/>
      <c r="G323"/>
      <c r="H323"/>
      <c r="I323" s="185"/>
      <c r="K323" s="185"/>
      <c r="M323" s="185"/>
      <c r="O323" s="185"/>
    </row>
    <row r="324" spans="3:15" s="155" customFormat="1" ht="15.75">
      <c r="C324" s="185"/>
      <c r="E324" s="185"/>
      <c r="G324"/>
      <c r="H324"/>
      <c r="I324" s="185"/>
      <c r="K324" s="185"/>
      <c r="M324" s="185"/>
      <c r="O324" s="185"/>
    </row>
    <row r="325" spans="3:15" s="155" customFormat="1" ht="15.75">
      <c r="C325" s="185"/>
      <c r="E325" s="185"/>
      <c r="G325"/>
      <c r="H325"/>
      <c r="I325" s="185"/>
      <c r="K325" s="185"/>
      <c r="M325" s="185"/>
      <c r="O325" s="185"/>
    </row>
    <row r="326" spans="3:15" s="155" customFormat="1" ht="15.75">
      <c r="C326" s="185"/>
      <c r="E326" s="185"/>
      <c r="G326"/>
      <c r="H326"/>
      <c r="I326" s="185"/>
      <c r="K326" s="185"/>
      <c r="M326" s="185"/>
      <c r="O326" s="185"/>
    </row>
    <row r="327" spans="3:15" s="155" customFormat="1" ht="15.75">
      <c r="C327" s="185"/>
      <c r="E327" s="185"/>
      <c r="G327"/>
      <c r="H327"/>
      <c r="I327" s="185"/>
      <c r="K327" s="185"/>
      <c r="M327" s="185"/>
      <c r="O327" s="185"/>
    </row>
    <row r="328" spans="3:15" s="155" customFormat="1" ht="15.75">
      <c r="C328" s="185"/>
      <c r="E328" s="185"/>
      <c r="G328"/>
      <c r="H328"/>
      <c r="I328" s="185"/>
      <c r="K328" s="185"/>
      <c r="M328" s="185"/>
      <c r="O328" s="185"/>
    </row>
    <row r="329" spans="3:15" s="155" customFormat="1" ht="15.75">
      <c r="C329" s="185"/>
      <c r="E329" s="185"/>
      <c r="G329"/>
      <c r="H329"/>
      <c r="I329" s="185"/>
      <c r="K329" s="185"/>
      <c r="M329" s="185"/>
      <c r="O329" s="185"/>
    </row>
    <row r="330" spans="3:15" s="155" customFormat="1" ht="15.75">
      <c r="C330" s="185"/>
      <c r="E330" s="185"/>
      <c r="G330"/>
      <c r="H330"/>
      <c r="I330" s="185"/>
      <c r="K330" s="185"/>
      <c r="M330" s="185"/>
      <c r="O330" s="185"/>
    </row>
    <row r="331" spans="3:15" s="155" customFormat="1" ht="15.75">
      <c r="C331" s="185"/>
      <c r="E331" s="185"/>
      <c r="G331"/>
      <c r="H331"/>
      <c r="I331" s="185"/>
      <c r="K331" s="185"/>
      <c r="M331" s="185"/>
      <c r="O331" s="185"/>
    </row>
    <row r="332" spans="3:15" s="155" customFormat="1" ht="15.75">
      <c r="C332" s="185"/>
      <c r="E332" s="185"/>
      <c r="G332"/>
      <c r="H332"/>
      <c r="I332" s="185"/>
      <c r="K332" s="185"/>
      <c r="M332" s="185"/>
      <c r="O332" s="185"/>
    </row>
    <row r="333" spans="3:15" s="155" customFormat="1" ht="15.75">
      <c r="C333" s="185"/>
      <c r="E333" s="185"/>
      <c r="G333"/>
      <c r="H333"/>
      <c r="I333" s="185"/>
      <c r="K333" s="185"/>
      <c r="M333" s="185"/>
      <c r="O333" s="185"/>
    </row>
    <row r="334" spans="3:15" s="155" customFormat="1" ht="15.75">
      <c r="C334" s="185"/>
      <c r="E334" s="185"/>
      <c r="G334"/>
      <c r="H334"/>
      <c r="I334" s="185"/>
      <c r="K334" s="185"/>
      <c r="M334" s="185"/>
      <c r="O334" s="185"/>
    </row>
    <row r="335" spans="3:15" s="155" customFormat="1" ht="15.75">
      <c r="C335" s="185"/>
      <c r="E335" s="185"/>
      <c r="G335"/>
      <c r="H335"/>
      <c r="I335" s="185"/>
      <c r="K335" s="185"/>
      <c r="M335" s="185"/>
      <c r="O335" s="185"/>
    </row>
    <row r="336" spans="3:15" s="155" customFormat="1" ht="15.75">
      <c r="C336" s="185"/>
      <c r="E336" s="185"/>
      <c r="G336"/>
      <c r="H336"/>
      <c r="I336" s="185"/>
      <c r="K336" s="185"/>
      <c r="M336" s="185"/>
      <c r="O336" s="185"/>
    </row>
    <row r="337" spans="3:15" s="155" customFormat="1" ht="15.75">
      <c r="C337" s="185"/>
      <c r="E337" s="185"/>
      <c r="G337"/>
      <c r="H337"/>
      <c r="I337" s="185"/>
      <c r="K337" s="185"/>
      <c r="M337" s="185"/>
      <c r="O337" s="185"/>
    </row>
    <row r="338" spans="3:15" s="155" customFormat="1" ht="15.75">
      <c r="C338" s="185"/>
      <c r="E338" s="185"/>
      <c r="G338"/>
      <c r="H338"/>
      <c r="I338" s="185"/>
      <c r="K338" s="185"/>
      <c r="M338" s="185"/>
      <c r="O338" s="185"/>
    </row>
    <row r="339" spans="3:15" s="155" customFormat="1" ht="15.75">
      <c r="C339" s="185"/>
      <c r="E339" s="185"/>
      <c r="G339"/>
      <c r="H339"/>
      <c r="I339" s="185"/>
      <c r="K339" s="185"/>
      <c r="M339" s="185"/>
      <c r="O339" s="185"/>
    </row>
    <row r="340" spans="3:15" s="155" customFormat="1" ht="15.75">
      <c r="C340" s="185"/>
      <c r="E340" s="185"/>
      <c r="G340"/>
      <c r="H340"/>
      <c r="I340" s="185"/>
      <c r="K340" s="185"/>
      <c r="M340" s="185"/>
      <c r="O340" s="185"/>
    </row>
    <row r="341" spans="3:15" s="155" customFormat="1" ht="15.75">
      <c r="C341" s="185"/>
      <c r="E341" s="185"/>
      <c r="G341"/>
      <c r="H341"/>
      <c r="I341" s="185"/>
      <c r="K341" s="185"/>
      <c r="M341" s="185"/>
      <c r="O341" s="185"/>
    </row>
    <row r="342" spans="3:15" s="155" customFormat="1" ht="15.75">
      <c r="C342" s="185"/>
      <c r="E342" s="185"/>
      <c r="G342"/>
      <c r="H342"/>
      <c r="I342" s="185"/>
      <c r="K342" s="185"/>
      <c r="M342" s="185"/>
      <c r="O342" s="185"/>
    </row>
    <row r="343" spans="3:15" s="155" customFormat="1" ht="15.75">
      <c r="C343" s="185"/>
      <c r="E343" s="185"/>
      <c r="G343"/>
      <c r="H343"/>
      <c r="I343" s="185"/>
      <c r="K343" s="185"/>
      <c r="M343" s="185"/>
      <c r="O343" s="185"/>
    </row>
    <row r="344" spans="3:15" s="155" customFormat="1" ht="15.75">
      <c r="C344" s="185"/>
      <c r="E344" s="185"/>
      <c r="G344"/>
      <c r="H344"/>
      <c r="I344" s="185"/>
      <c r="K344" s="185"/>
      <c r="M344" s="185"/>
      <c r="O344" s="185"/>
    </row>
    <row r="345" spans="3:15" s="155" customFormat="1" ht="15.75">
      <c r="C345" s="185"/>
      <c r="E345" s="185"/>
      <c r="G345"/>
      <c r="H345"/>
      <c r="I345" s="185"/>
      <c r="K345" s="185"/>
      <c r="M345" s="185"/>
      <c r="O345" s="185"/>
    </row>
    <row r="346" spans="3:15" s="155" customFormat="1" ht="15.75">
      <c r="C346" s="185"/>
      <c r="E346" s="185"/>
      <c r="G346"/>
      <c r="H346"/>
      <c r="I346" s="185"/>
      <c r="K346" s="185"/>
      <c r="M346" s="185"/>
      <c r="O346" s="185"/>
    </row>
    <row r="347" spans="3:15" s="155" customFormat="1" ht="15.75">
      <c r="C347" s="185"/>
      <c r="E347" s="185"/>
      <c r="G347"/>
      <c r="H347"/>
      <c r="I347" s="185"/>
      <c r="K347" s="185"/>
      <c r="M347" s="185"/>
      <c r="O347" s="185"/>
    </row>
    <row r="348" spans="3:15" s="155" customFormat="1" ht="15.75">
      <c r="C348" s="185"/>
      <c r="E348" s="185"/>
      <c r="G348"/>
      <c r="H348"/>
      <c r="I348" s="185"/>
      <c r="K348" s="185"/>
      <c r="M348" s="185"/>
      <c r="O348" s="185"/>
    </row>
    <row r="349" spans="3:15" s="155" customFormat="1" ht="15.75">
      <c r="C349" s="185"/>
      <c r="E349" s="185"/>
      <c r="G349"/>
      <c r="H349"/>
      <c r="I349" s="185"/>
      <c r="K349" s="185"/>
      <c r="M349" s="185"/>
      <c r="O349" s="185"/>
    </row>
    <row r="350" spans="3:15" s="155" customFormat="1" ht="15.75">
      <c r="C350" s="185"/>
      <c r="E350" s="185"/>
      <c r="G350"/>
      <c r="H350"/>
      <c r="I350" s="185"/>
      <c r="K350" s="185"/>
      <c r="M350" s="185"/>
      <c r="O350" s="185"/>
    </row>
    <row r="351" spans="3:15" s="155" customFormat="1" ht="15.75">
      <c r="C351" s="185"/>
      <c r="E351" s="185"/>
      <c r="G351"/>
      <c r="H351"/>
      <c r="I351" s="185"/>
      <c r="K351" s="185"/>
      <c r="M351" s="185"/>
      <c r="O351" s="185"/>
    </row>
    <row r="352" spans="3:15" s="155" customFormat="1" ht="15.75">
      <c r="C352" s="185"/>
      <c r="E352" s="185"/>
      <c r="G352"/>
      <c r="H352"/>
      <c r="I352" s="185"/>
      <c r="K352" s="185"/>
      <c r="M352" s="185"/>
      <c r="O352" s="185"/>
    </row>
    <row r="353" spans="3:15" s="155" customFormat="1" ht="15.75">
      <c r="C353" s="185"/>
      <c r="E353" s="185"/>
      <c r="G353"/>
      <c r="H353"/>
      <c r="I353" s="185"/>
      <c r="K353" s="185"/>
      <c r="M353" s="185"/>
      <c r="O353" s="185"/>
    </row>
    <row r="354" spans="3:15" s="155" customFormat="1" ht="15.75">
      <c r="C354" s="185"/>
      <c r="E354" s="185"/>
      <c r="G354"/>
      <c r="H354"/>
      <c r="I354" s="185"/>
      <c r="K354" s="185"/>
      <c r="M354" s="185"/>
      <c r="O354" s="185"/>
    </row>
    <row r="355" spans="3:15" s="155" customFormat="1" ht="15.75">
      <c r="C355" s="185"/>
      <c r="E355" s="185"/>
      <c r="G355"/>
      <c r="H355"/>
      <c r="I355" s="185"/>
      <c r="K355" s="185"/>
      <c r="M355" s="185"/>
      <c r="O355" s="185"/>
    </row>
    <row r="356" spans="3:15" s="155" customFormat="1" ht="15.75">
      <c r="C356" s="185"/>
      <c r="E356" s="185"/>
      <c r="G356"/>
      <c r="H356"/>
      <c r="I356" s="185"/>
      <c r="K356" s="185"/>
      <c r="M356" s="185"/>
      <c r="O356" s="185"/>
    </row>
    <row r="357" spans="3:15" s="155" customFormat="1" ht="15.75">
      <c r="C357" s="185"/>
      <c r="E357" s="185"/>
      <c r="G357"/>
      <c r="H357"/>
      <c r="I357" s="185"/>
      <c r="K357" s="185"/>
      <c r="M357" s="185"/>
      <c r="O357" s="185"/>
    </row>
    <row r="358" spans="3:15" s="155" customFormat="1" ht="15.75">
      <c r="C358" s="185"/>
      <c r="E358" s="185"/>
      <c r="G358"/>
      <c r="H358"/>
      <c r="I358" s="185"/>
      <c r="K358" s="185"/>
      <c r="M358" s="185"/>
      <c r="O358" s="185"/>
    </row>
    <row r="359" spans="3:15" s="155" customFormat="1" ht="15.75">
      <c r="C359" s="185"/>
      <c r="E359" s="185"/>
      <c r="G359"/>
      <c r="H359"/>
      <c r="I359" s="185"/>
      <c r="K359" s="185"/>
      <c r="M359" s="185"/>
      <c r="O359" s="185"/>
    </row>
    <row r="360" spans="3:15" s="155" customFormat="1" ht="15.75">
      <c r="C360" s="185"/>
      <c r="E360" s="185"/>
      <c r="G360"/>
      <c r="H360"/>
      <c r="I360" s="185"/>
      <c r="K360" s="185"/>
      <c r="M360" s="185"/>
      <c r="O360" s="185"/>
    </row>
    <row r="361" spans="3:15" s="155" customFormat="1" ht="15.75">
      <c r="C361" s="185"/>
      <c r="E361" s="185"/>
      <c r="G361"/>
      <c r="H361"/>
      <c r="I361" s="185"/>
      <c r="K361" s="185"/>
      <c r="M361" s="185"/>
      <c r="O361" s="185"/>
    </row>
    <row r="362" spans="3:15" s="155" customFormat="1" ht="15.75">
      <c r="C362" s="185"/>
      <c r="E362" s="185"/>
      <c r="G362"/>
      <c r="H362"/>
      <c r="I362" s="185"/>
      <c r="K362" s="185"/>
      <c r="M362" s="185"/>
      <c r="O362" s="185"/>
    </row>
    <row r="363" spans="3:15" s="155" customFormat="1" ht="15.75">
      <c r="C363" s="185"/>
      <c r="E363" s="185"/>
      <c r="G363"/>
      <c r="H363"/>
      <c r="I363" s="185"/>
      <c r="K363" s="185"/>
      <c r="M363" s="185"/>
      <c r="O363" s="185"/>
    </row>
    <row r="364" spans="3:15" s="155" customFormat="1" ht="15.75">
      <c r="C364" s="185"/>
      <c r="E364" s="185"/>
      <c r="G364"/>
      <c r="H364"/>
      <c r="I364" s="185"/>
      <c r="K364" s="185"/>
      <c r="M364" s="185"/>
      <c r="O364" s="185"/>
    </row>
    <row r="365" spans="3:15" s="155" customFormat="1" ht="15.75">
      <c r="C365" s="185"/>
      <c r="E365" s="185"/>
      <c r="G365"/>
      <c r="H365"/>
      <c r="I365" s="185"/>
      <c r="K365" s="185"/>
      <c r="M365" s="185"/>
      <c r="O365" s="185"/>
    </row>
    <row r="366" spans="3:15" s="155" customFormat="1" ht="15.75">
      <c r="C366" s="185"/>
      <c r="E366" s="185"/>
      <c r="G366"/>
      <c r="H366"/>
      <c r="I366" s="185"/>
      <c r="K366" s="185"/>
      <c r="M366" s="185"/>
      <c r="O366" s="185"/>
    </row>
    <row r="367" spans="3:15" s="155" customFormat="1" ht="15.75">
      <c r="C367" s="185"/>
      <c r="E367" s="185"/>
      <c r="G367"/>
      <c r="H367"/>
      <c r="I367" s="185"/>
      <c r="K367" s="185"/>
      <c r="M367" s="185"/>
      <c r="O367" s="185"/>
    </row>
    <row r="368" spans="3:15" s="155" customFormat="1" ht="15.75">
      <c r="C368" s="185"/>
      <c r="E368" s="185"/>
      <c r="G368"/>
      <c r="H368"/>
      <c r="I368" s="185"/>
      <c r="K368" s="185"/>
      <c r="M368" s="185"/>
      <c r="O368" s="185"/>
    </row>
    <row r="369" spans="3:15" s="155" customFormat="1" ht="15.75">
      <c r="C369" s="185"/>
      <c r="E369" s="185"/>
      <c r="G369"/>
      <c r="H369"/>
      <c r="I369" s="185"/>
      <c r="K369" s="185"/>
      <c r="M369" s="185"/>
      <c r="O369" s="185"/>
    </row>
    <row r="370" spans="3:15" s="155" customFormat="1" ht="15.75">
      <c r="C370" s="185"/>
      <c r="E370" s="185"/>
      <c r="G370"/>
      <c r="H370"/>
      <c r="I370" s="185"/>
      <c r="K370" s="185"/>
      <c r="M370" s="185"/>
      <c r="O370" s="185"/>
    </row>
    <row r="371" spans="3:15" s="155" customFormat="1" ht="15.75">
      <c r="C371" s="185"/>
      <c r="E371" s="185"/>
      <c r="G371"/>
      <c r="H371"/>
      <c r="I371" s="185"/>
      <c r="K371" s="185"/>
      <c r="M371" s="185"/>
      <c r="O371" s="185"/>
    </row>
    <row r="372" spans="3:15" s="155" customFormat="1" ht="15.75">
      <c r="C372" s="185"/>
      <c r="E372" s="185"/>
      <c r="G372"/>
      <c r="H372"/>
      <c r="I372" s="185"/>
      <c r="K372" s="185"/>
      <c r="M372" s="185"/>
      <c r="O372" s="185"/>
    </row>
    <row r="373" spans="3:15" s="155" customFormat="1" ht="15.75">
      <c r="C373" s="185"/>
      <c r="E373" s="185"/>
      <c r="G373"/>
      <c r="H373"/>
      <c r="I373" s="185"/>
      <c r="K373" s="185"/>
      <c r="M373" s="185"/>
      <c r="O373" s="185"/>
    </row>
    <row r="374" spans="3:15" s="155" customFormat="1" ht="15.75">
      <c r="C374" s="185"/>
      <c r="E374" s="185"/>
      <c r="G374"/>
      <c r="H374"/>
      <c r="I374" s="185"/>
      <c r="K374" s="185"/>
      <c r="M374" s="185"/>
      <c r="O374" s="185"/>
    </row>
    <row r="375" spans="3:15" s="155" customFormat="1" ht="15.75">
      <c r="C375" s="185"/>
      <c r="E375" s="185"/>
      <c r="G375"/>
      <c r="H375"/>
      <c r="I375" s="185"/>
      <c r="K375" s="185"/>
      <c r="M375" s="185"/>
      <c r="O375" s="185"/>
    </row>
    <row r="376" spans="3:15" s="155" customFormat="1" ht="15.75">
      <c r="C376" s="185"/>
      <c r="E376" s="185"/>
      <c r="G376"/>
      <c r="H376"/>
      <c r="I376" s="185"/>
      <c r="K376" s="185"/>
      <c r="M376" s="185"/>
      <c r="O376" s="185"/>
    </row>
    <row r="377" spans="3:15" s="155" customFormat="1" ht="15.75">
      <c r="C377" s="185"/>
      <c r="E377" s="185"/>
      <c r="G377"/>
      <c r="H377"/>
      <c r="I377" s="185"/>
      <c r="K377" s="185"/>
      <c r="M377" s="185"/>
      <c r="O377" s="185"/>
    </row>
    <row r="378" spans="3:15" s="155" customFormat="1" ht="15.75">
      <c r="C378" s="185"/>
      <c r="E378" s="185"/>
      <c r="G378"/>
      <c r="H378"/>
      <c r="I378" s="185"/>
      <c r="K378" s="185"/>
      <c r="M378" s="185"/>
      <c r="O378" s="185"/>
    </row>
    <row r="379" spans="3:15" s="155" customFormat="1" ht="15.75">
      <c r="C379" s="185"/>
      <c r="E379" s="185"/>
      <c r="G379"/>
      <c r="H379"/>
      <c r="I379" s="185"/>
      <c r="K379" s="185"/>
      <c r="M379" s="185"/>
      <c r="O379" s="185"/>
    </row>
    <row r="380" spans="3:15" s="155" customFormat="1" ht="15.75">
      <c r="C380" s="185"/>
      <c r="E380" s="185"/>
      <c r="G380"/>
      <c r="H380"/>
      <c r="I380" s="185"/>
      <c r="K380" s="185"/>
      <c r="M380" s="185"/>
      <c r="O380" s="185"/>
    </row>
    <row r="381" spans="3:15" s="155" customFormat="1" ht="15.75">
      <c r="C381" s="185"/>
      <c r="E381" s="185"/>
      <c r="G381"/>
      <c r="H381"/>
      <c r="I381" s="185"/>
      <c r="K381" s="185"/>
      <c r="M381" s="185"/>
      <c r="O381" s="185"/>
    </row>
    <row r="382" spans="3:15" s="155" customFormat="1" ht="15.75">
      <c r="C382" s="185"/>
      <c r="E382" s="185"/>
      <c r="G382"/>
      <c r="H382"/>
      <c r="I382" s="185"/>
      <c r="K382" s="185"/>
      <c r="M382" s="185"/>
      <c r="O382" s="185"/>
    </row>
    <row r="383" spans="3:15" s="155" customFormat="1" ht="15.75">
      <c r="C383" s="185"/>
      <c r="E383" s="185"/>
      <c r="G383"/>
      <c r="H383"/>
      <c r="I383" s="185"/>
      <c r="K383" s="185"/>
      <c r="M383" s="185"/>
      <c r="O383" s="185"/>
    </row>
    <row r="384" spans="3:15" s="155" customFormat="1" ht="15.75">
      <c r="C384" s="185"/>
      <c r="E384" s="185"/>
      <c r="G384"/>
      <c r="H384"/>
      <c r="I384" s="185"/>
      <c r="K384" s="185"/>
      <c r="M384" s="185"/>
      <c r="O384" s="185"/>
    </row>
    <row r="385" spans="3:15" s="155" customFormat="1" ht="15.75">
      <c r="C385" s="185"/>
      <c r="E385" s="185"/>
      <c r="G385"/>
      <c r="H385"/>
      <c r="I385" s="185"/>
      <c r="K385" s="185"/>
      <c r="M385" s="185"/>
      <c r="O385" s="185"/>
    </row>
    <row r="386" spans="3:15" s="155" customFormat="1" ht="15.75">
      <c r="C386" s="185"/>
      <c r="E386" s="185"/>
      <c r="G386"/>
      <c r="H386"/>
      <c r="I386" s="185"/>
      <c r="K386" s="185"/>
      <c r="M386" s="185"/>
      <c r="O386" s="185"/>
    </row>
    <row r="387" spans="3:15" s="155" customFormat="1" ht="15.75">
      <c r="C387" s="185"/>
      <c r="E387" s="185"/>
      <c r="G387"/>
      <c r="H387"/>
      <c r="I387" s="185"/>
      <c r="K387" s="185"/>
      <c r="M387" s="185"/>
      <c r="O387" s="185"/>
    </row>
    <row r="388" spans="3:15" s="155" customFormat="1" ht="15.75">
      <c r="C388" s="185"/>
      <c r="E388" s="185"/>
      <c r="G388"/>
      <c r="H388"/>
      <c r="I388" s="185"/>
      <c r="K388" s="185"/>
      <c r="M388" s="185"/>
      <c r="O388" s="185"/>
    </row>
    <row r="389" spans="3:15" s="155" customFormat="1" ht="15.75">
      <c r="C389" s="185"/>
      <c r="E389" s="185"/>
      <c r="G389"/>
      <c r="H389"/>
      <c r="I389" s="185"/>
      <c r="K389" s="185"/>
      <c r="M389" s="185"/>
      <c r="O389" s="185"/>
    </row>
    <row r="390" spans="3:15" s="155" customFormat="1" ht="15.75">
      <c r="C390" s="185"/>
      <c r="E390" s="185"/>
      <c r="G390"/>
      <c r="H390"/>
      <c r="I390" s="185"/>
      <c r="K390" s="185"/>
      <c r="M390" s="185"/>
      <c r="O390" s="185"/>
    </row>
    <row r="391" spans="3:15" s="155" customFormat="1" ht="15.75">
      <c r="C391" s="185"/>
      <c r="E391" s="185"/>
      <c r="G391"/>
      <c r="H391"/>
      <c r="I391" s="185"/>
      <c r="K391" s="185"/>
      <c r="M391" s="185"/>
      <c r="O391" s="185"/>
    </row>
    <row r="392" spans="3:15" s="155" customFormat="1" ht="15.75">
      <c r="C392" s="185"/>
      <c r="E392" s="185"/>
      <c r="G392"/>
      <c r="H392"/>
      <c r="I392" s="185"/>
      <c r="K392" s="185"/>
      <c r="M392" s="185"/>
      <c r="O392" s="185"/>
    </row>
    <row r="393" spans="3:15" s="155" customFormat="1" ht="15.75">
      <c r="C393" s="185"/>
      <c r="E393" s="185"/>
      <c r="G393"/>
      <c r="H393"/>
      <c r="I393" s="185"/>
      <c r="K393" s="185"/>
      <c r="M393" s="185"/>
      <c r="O393" s="185"/>
    </row>
    <row r="394" spans="3:15" s="155" customFormat="1" ht="15.75">
      <c r="C394" s="185"/>
      <c r="E394" s="185"/>
      <c r="G394"/>
      <c r="H394"/>
      <c r="I394" s="185"/>
      <c r="K394" s="185"/>
      <c r="M394" s="185"/>
      <c r="O394" s="185"/>
    </row>
    <row r="395" spans="3:15" s="155" customFormat="1" ht="15.75">
      <c r="C395" s="185"/>
      <c r="E395" s="185"/>
      <c r="G395"/>
      <c r="H395"/>
      <c r="I395" s="185"/>
      <c r="K395" s="185"/>
      <c r="M395" s="185"/>
      <c r="O395" s="185"/>
    </row>
    <row r="396" spans="3:15" s="155" customFormat="1" ht="15.75">
      <c r="C396" s="185"/>
      <c r="E396" s="185"/>
      <c r="G396"/>
      <c r="H396"/>
      <c r="I396" s="185"/>
      <c r="K396" s="185"/>
      <c r="M396" s="185"/>
      <c r="O396" s="185"/>
    </row>
    <row r="397" spans="3:15" s="155" customFormat="1" ht="15.75">
      <c r="C397" s="185"/>
      <c r="E397" s="185"/>
      <c r="G397"/>
      <c r="H397"/>
      <c r="I397" s="185"/>
      <c r="K397" s="185"/>
      <c r="M397" s="185"/>
      <c r="O397" s="185"/>
    </row>
    <row r="398" spans="3:15" s="155" customFormat="1" ht="15.75">
      <c r="C398" s="185"/>
      <c r="E398" s="185"/>
      <c r="G398"/>
      <c r="H398"/>
      <c r="I398" s="185"/>
      <c r="K398" s="185"/>
      <c r="M398" s="185"/>
      <c r="O398" s="185"/>
    </row>
    <row r="399" spans="3:15" s="155" customFormat="1" ht="15.75">
      <c r="C399" s="185"/>
      <c r="E399" s="185"/>
      <c r="G399"/>
      <c r="H399"/>
      <c r="I399" s="185"/>
      <c r="K399" s="185"/>
      <c r="M399" s="185"/>
      <c r="O399" s="185"/>
    </row>
    <row r="400" spans="3:15" s="155" customFormat="1" ht="15.75">
      <c r="C400" s="185"/>
      <c r="E400" s="185"/>
      <c r="G400"/>
      <c r="H400"/>
      <c r="I400" s="185"/>
      <c r="K400" s="185"/>
      <c r="M400" s="185"/>
      <c r="O400" s="185"/>
    </row>
    <row r="401" spans="3:15" s="155" customFormat="1" ht="15.75">
      <c r="C401" s="185"/>
      <c r="E401" s="185"/>
      <c r="G401"/>
      <c r="H401"/>
      <c r="I401" s="185"/>
      <c r="K401" s="185"/>
      <c r="M401" s="185"/>
      <c r="O401" s="185"/>
    </row>
    <row r="402" spans="3:15" s="155" customFormat="1" ht="15.75">
      <c r="C402" s="185"/>
      <c r="E402" s="185"/>
      <c r="G402"/>
      <c r="H402"/>
      <c r="I402" s="185"/>
      <c r="K402" s="185"/>
      <c r="M402" s="185"/>
      <c r="O402" s="185"/>
    </row>
    <row r="403" spans="3:15" s="155" customFormat="1" ht="15.75">
      <c r="C403" s="185"/>
      <c r="E403" s="185"/>
      <c r="G403"/>
      <c r="H403"/>
      <c r="I403" s="185"/>
      <c r="K403" s="185"/>
      <c r="M403" s="185"/>
      <c r="O403" s="185"/>
    </row>
    <row r="404" spans="3:15" s="155" customFormat="1" ht="15.75">
      <c r="C404" s="185"/>
      <c r="E404" s="185"/>
      <c r="G404"/>
      <c r="H404"/>
      <c r="I404" s="185"/>
      <c r="K404" s="185"/>
      <c r="M404" s="185"/>
      <c r="O404" s="185"/>
    </row>
    <row r="405" spans="3:15" s="155" customFormat="1" ht="15.75">
      <c r="C405" s="185"/>
      <c r="E405" s="185"/>
      <c r="G405"/>
      <c r="H405"/>
      <c r="I405" s="185"/>
      <c r="K405" s="185"/>
      <c r="M405" s="185"/>
      <c r="O405" s="185"/>
    </row>
    <row r="406" spans="3:15" s="155" customFormat="1" ht="15.75">
      <c r="C406" s="185"/>
      <c r="E406" s="185"/>
      <c r="G406"/>
      <c r="H406"/>
      <c r="I406" s="185"/>
      <c r="K406" s="185"/>
      <c r="M406" s="185"/>
      <c r="O406" s="185"/>
    </row>
    <row r="407" spans="3:15" s="155" customFormat="1" ht="15.75">
      <c r="C407" s="185"/>
      <c r="E407" s="185"/>
      <c r="G407"/>
      <c r="H407"/>
      <c r="I407" s="185"/>
      <c r="K407" s="185"/>
      <c r="M407" s="185"/>
      <c r="O407" s="185"/>
    </row>
    <row r="408" spans="3:15" s="155" customFormat="1" ht="15.75">
      <c r="C408" s="185"/>
      <c r="E408" s="185"/>
      <c r="G408"/>
      <c r="H408"/>
      <c r="I408" s="185"/>
      <c r="K408" s="185"/>
      <c r="M408" s="185"/>
      <c r="O408" s="185"/>
    </row>
    <row r="409" spans="3:15" s="155" customFormat="1" ht="15.75">
      <c r="C409" s="185"/>
      <c r="E409" s="185"/>
      <c r="G409"/>
      <c r="H409"/>
      <c r="I409" s="185"/>
      <c r="K409" s="185"/>
      <c r="M409" s="185"/>
      <c r="O409" s="185"/>
    </row>
    <row r="410" spans="3:15" s="155" customFormat="1" ht="15.75">
      <c r="C410" s="185"/>
      <c r="E410" s="185"/>
      <c r="G410"/>
      <c r="H410"/>
      <c r="I410" s="185"/>
      <c r="K410" s="185"/>
      <c r="M410" s="185"/>
      <c r="O410" s="185"/>
    </row>
    <row r="411" spans="3:15" s="155" customFormat="1" ht="15.75">
      <c r="C411" s="185"/>
      <c r="E411" s="185"/>
      <c r="G411"/>
      <c r="H411"/>
      <c r="I411" s="185"/>
      <c r="K411" s="185"/>
      <c r="M411" s="185"/>
      <c r="O411" s="185"/>
    </row>
    <row r="412" spans="3:15" s="155" customFormat="1" ht="15.75">
      <c r="C412" s="185"/>
      <c r="E412" s="185"/>
      <c r="G412"/>
      <c r="H412"/>
      <c r="I412" s="185"/>
      <c r="K412" s="185"/>
      <c r="M412" s="185"/>
      <c r="O412" s="185"/>
    </row>
    <row r="413" spans="3:15" s="155" customFormat="1" ht="15.75">
      <c r="C413" s="185"/>
      <c r="E413" s="185"/>
      <c r="G413"/>
      <c r="H413"/>
      <c r="I413" s="185"/>
      <c r="K413" s="185"/>
      <c r="M413" s="185"/>
      <c r="O413" s="185"/>
    </row>
    <row r="414" spans="3:15" s="155" customFormat="1" ht="15.75">
      <c r="C414" s="185"/>
      <c r="E414" s="185"/>
      <c r="G414"/>
      <c r="H414"/>
      <c r="I414" s="185"/>
      <c r="K414" s="185"/>
      <c r="M414" s="185"/>
      <c r="O414" s="185"/>
    </row>
    <row r="415" spans="3:15" s="155" customFormat="1" ht="15.75">
      <c r="C415" s="185"/>
      <c r="E415" s="185"/>
      <c r="G415"/>
      <c r="H415"/>
      <c r="I415" s="185"/>
      <c r="K415" s="185"/>
      <c r="M415" s="185"/>
      <c r="O415" s="185"/>
    </row>
    <row r="416" spans="3:15" s="155" customFormat="1" ht="15.75">
      <c r="C416" s="185"/>
      <c r="E416" s="185"/>
      <c r="G416"/>
      <c r="H416"/>
      <c r="I416" s="185"/>
      <c r="K416" s="185"/>
      <c r="M416" s="185"/>
      <c r="O416" s="185"/>
    </row>
    <row r="417" spans="3:15" s="155" customFormat="1" ht="15.75">
      <c r="C417" s="185"/>
      <c r="E417" s="185"/>
      <c r="G417"/>
      <c r="H417"/>
      <c r="I417" s="185"/>
      <c r="K417" s="185"/>
      <c r="M417" s="185"/>
      <c r="O417" s="185"/>
    </row>
    <row r="418" spans="3:15" s="155" customFormat="1" ht="15.75">
      <c r="C418" s="185"/>
      <c r="E418" s="185"/>
      <c r="G418"/>
      <c r="H418"/>
      <c r="I418" s="185"/>
      <c r="K418" s="185"/>
      <c r="M418" s="185"/>
      <c r="O418" s="185"/>
    </row>
    <row r="419" spans="3:15" s="155" customFormat="1" ht="15.75">
      <c r="C419" s="185"/>
      <c r="E419" s="185"/>
      <c r="G419"/>
      <c r="H419"/>
      <c r="I419" s="185"/>
      <c r="K419" s="185"/>
      <c r="M419" s="185"/>
      <c r="O419" s="185"/>
    </row>
    <row r="420" spans="3:15" s="155" customFormat="1" ht="15.75">
      <c r="C420" s="185"/>
      <c r="E420" s="185"/>
      <c r="G420"/>
      <c r="H420"/>
      <c r="I420" s="185"/>
      <c r="K420" s="185"/>
      <c r="M420" s="185"/>
      <c r="O420" s="185"/>
    </row>
    <row r="421" spans="3:15" s="155" customFormat="1" ht="15.75">
      <c r="C421" s="185"/>
      <c r="E421" s="185"/>
      <c r="G421"/>
      <c r="H421"/>
      <c r="I421" s="185"/>
      <c r="K421" s="185"/>
      <c r="M421" s="185"/>
      <c r="O421" s="185"/>
    </row>
    <row r="422" spans="3:15" s="155" customFormat="1" ht="15.75">
      <c r="C422" s="185"/>
      <c r="E422" s="185"/>
      <c r="G422"/>
      <c r="H422"/>
      <c r="I422" s="185"/>
      <c r="K422" s="185"/>
      <c r="M422" s="185"/>
      <c r="O422" s="185"/>
    </row>
    <row r="423" spans="3:15" s="155" customFormat="1" ht="15.75">
      <c r="C423" s="185"/>
      <c r="E423" s="185"/>
      <c r="G423"/>
      <c r="H423"/>
      <c r="I423" s="185"/>
      <c r="K423" s="185"/>
      <c r="M423" s="185"/>
      <c r="O423" s="185"/>
    </row>
    <row r="424" spans="3:15" s="155" customFormat="1" ht="15.75">
      <c r="C424" s="185"/>
      <c r="E424" s="185"/>
      <c r="G424"/>
      <c r="H424"/>
      <c r="I424" s="185"/>
      <c r="K424" s="185"/>
      <c r="M424" s="185"/>
      <c r="O424" s="185"/>
    </row>
    <row r="425" spans="3:15" s="155" customFormat="1" ht="15.75">
      <c r="C425" s="185"/>
      <c r="E425" s="185"/>
      <c r="G425"/>
      <c r="H425"/>
      <c r="I425" s="185"/>
      <c r="K425" s="185"/>
      <c r="M425" s="185"/>
      <c r="O425" s="185"/>
    </row>
    <row r="426" spans="3:15" s="155" customFormat="1" ht="15.75">
      <c r="C426" s="185"/>
      <c r="E426" s="185"/>
      <c r="G426"/>
      <c r="H426"/>
      <c r="I426" s="185"/>
      <c r="K426" s="185"/>
      <c r="M426" s="185"/>
      <c r="O426" s="185"/>
    </row>
    <row r="427" spans="3:15" s="155" customFormat="1" ht="15.75">
      <c r="C427" s="185"/>
      <c r="E427" s="185"/>
      <c r="G427"/>
      <c r="H427"/>
      <c r="I427" s="185"/>
      <c r="K427" s="185"/>
      <c r="M427" s="185"/>
      <c r="O427" s="185"/>
    </row>
    <row r="428" spans="3:15" s="155" customFormat="1" ht="15.75">
      <c r="C428" s="185"/>
      <c r="E428" s="185"/>
      <c r="G428"/>
      <c r="H428"/>
      <c r="I428" s="185"/>
      <c r="K428" s="185"/>
      <c r="M428" s="185"/>
      <c r="O428" s="185"/>
    </row>
    <row r="429" spans="3:15" s="155" customFormat="1" ht="15.75">
      <c r="C429" s="185"/>
      <c r="E429" s="185"/>
      <c r="G429"/>
      <c r="H429"/>
      <c r="I429" s="185"/>
      <c r="K429" s="185"/>
      <c r="M429" s="185"/>
      <c r="O429" s="185"/>
    </row>
    <row r="430" spans="3:15" s="155" customFormat="1" ht="15.75">
      <c r="C430" s="185"/>
      <c r="E430" s="185"/>
      <c r="G430"/>
      <c r="H430"/>
      <c r="I430" s="185"/>
      <c r="K430" s="185"/>
      <c r="M430" s="185"/>
      <c r="O430" s="185"/>
    </row>
    <row r="431" spans="3:15" s="155" customFormat="1" ht="15.75">
      <c r="C431" s="185"/>
      <c r="E431" s="185"/>
      <c r="G431"/>
      <c r="H431"/>
      <c r="I431" s="185"/>
      <c r="K431" s="185"/>
      <c r="M431" s="185"/>
      <c r="O431" s="185"/>
    </row>
    <row r="432" spans="3:15" s="155" customFormat="1" ht="15.75">
      <c r="C432" s="185"/>
      <c r="E432" s="185"/>
      <c r="G432"/>
      <c r="H432"/>
      <c r="I432" s="185"/>
      <c r="K432" s="185"/>
      <c r="M432" s="185"/>
      <c r="O432" s="185"/>
    </row>
    <row r="433" spans="3:15" s="155" customFormat="1" ht="15.75">
      <c r="C433" s="185"/>
      <c r="E433" s="185"/>
      <c r="G433"/>
      <c r="H433"/>
      <c r="I433" s="185"/>
      <c r="K433" s="185"/>
      <c r="M433" s="185"/>
      <c r="O433" s="185"/>
    </row>
  </sheetData>
  <mergeCells count="4">
    <mergeCell ref="B2:N2"/>
    <mergeCell ref="B6:B7"/>
    <mergeCell ref="F6:F7"/>
    <mergeCell ref="D6:D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31"/>
  <sheetViews>
    <sheetView zoomScale="75" zoomScaleNormal="75" workbookViewId="0" topLeftCell="A4">
      <selection activeCell="G18" sqref="G18"/>
    </sheetView>
  </sheetViews>
  <sheetFormatPr defaultColWidth="9.00390625" defaultRowHeight="12.75"/>
  <cols>
    <col min="1" max="1" width="2.625" style="0" customWidth="1"/>
    <col min="2" max="2" width="25.625" style="0" customWidth="1"/>
    <col min="3" max="3" width="2.375" style="37" customWidth="1"/>
    <col min="4" max="4" width="24.875" style="0" customWidth="1"/>
    <col min="5" max="5" width="2.625" style="37" customWidth="1"/>
    <col min="6" max="7" width="9.75390625" style="0" customWidth="1"/>
    <col min="8" max="8" width="1.75390625" style="37" customWidth="1"/>
    <col min="9" max="10" width="9.75390625" style="0" customWidth="1"/>
    <col min="11" max="11" width="1.75390625" style="37" customWidth="1"/>
    <col min="12" max="13" width="9.75390625" style="0" customWidth="1"/>
    <col min="14" max="14" width="1.75390625" style="37" customWidth="1"/>
    <col min="15" max="16" width="9.625" style="0" customWidth="1"/>
    <col min="17" max="17" width="1.625" style="37" customWidth="1"/>
    <col min="18" max="19" width="9.625" style="0" customWidth="1"/>
    <col min="20" max="20" width="1.75390625" style="37" customWidth="1"/>
    <col min="21" max="21" width="9.625" style="0" customWidth="1"/>
    <col min="22" max="22" width="9.75390625" style="0" customWidth="1"/>
    <col min="23" max="23" width="1.75390625" style="37" customWidth="1"/>
    <col min="24" max="25" width="9.625" style="0" customWidth="1"/>
    <col min="26" max="26" width="1.625" style="37" customWidth="1"/>
    <col min="27" max="27" width="10.75390625" style="0" customWidth="1"/>
    <col min="28" max="28" width="10.625" style="0" customWidth="1"/>
    <col min="29" max="29" width="1.75390625" style="37" customWidth="1"/>
  </cols>
  <sheetData>
    <row r="1" ht="12.75" customHeight="1"/>
    <row r="2" spans="2:28" ht="39" customHeight="1">
      <c r="B2" s="348" t="s">
        <v>405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</row>
    <row r="3" spans="2:28" ht="24" customHeight="1">
      <c r="B3" s="159" t="s">
        <v>0</v>
      </c>
      <c r="C3" s="163" t="s">
        <v>22</v>
      </c>
      <c r="D3" s="160" t="s">
        <v>34</v>
      </c>
      <c r="E3" s="163"/>
      <c r="F3" s="155"/>
      <c r="G3" s="155"/>
      <c r="H3" s="163"/>
      <c r="I3" s="155"/>
      <c r="J3" s="155"/>
      <c r="K3" s="233"/>
      <c r="L3" s="6"/>
      <c r="M3" s="6"/>
      <c r="N3" s="233"/>
      <c r="O3" s="6"/>
      <c r="P3" s="6"/>
      <c r="Q3" s="233"/>
      <c r="R3" s="6"/>
      <c r="S3" s="6"/>
      <c r="T3" s="233"/>
      <c r="U3" s="6"/>
      <c r="V3" s="6"/>
      <c r="W3" s="233"/>
      <c r="X3" s="6"/>
      <c r="Y3" s="6"/>
      <c r="Z3" s="233"/>
      <c r="AA3" s="6"/>
      <c r="AB3" s="6"/>
    </row>
    <row r="4" spans="2:28" ht="24" customHeight="1">
      <c r="B4" s="159" t="s">
        <v>1</v>
      </c>
      <c r="C4" s="163" t="s">
        <v>22</v>
      </c>
      <c r="D4" s="160" t="s">
        <v>23</v>
      </c>
      <c r="E4" s="163"/>
      <c r="F4" s="155"/>
      <c r="G4" s="155"/>
      <c r="H4" s="163"/>
      <c r="I4" s="155"/>
      <c r="J4" s="155"/>
      <c r="K4" s="233"/>
      <c r="L4" s="6"/>
      <c r="M4" s="6"/>
      <c r="N4" s="233"/>
      <c r="O4" s="6"/>
      <c r="P4" s="6"/>
      <c r="Q4" s="233"/>
      <c r="R4" s="6"/>
      <c r="S4" s="6"/>
      <c r="T4" s="233"/>
      <c r="U4" s="6"/>
      <c r="V4" s="6"/>
      <c r="W4" s="233"/>
      <c r="X4" s="6"/>
      <c r="Y4" s="6"/>
      <c r="Z4" s="233"/>
      <c r="AA4" s="7"/>
      <c r="AB4" s="7" t="s">
        <v>264</v>
      </c>
    </row>
    <row r="5" spans="1:32" ht="24" customHeight="1">
      <c r="A5" s="37"/>
      <c r="B5" s="8"/>
      <c r="C5" s="233"/>
      <c r="D5" s="8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4"/>
      <c r="AB5" s="234"/>
      <c r="AD5" s="37"/>
      <c r="AE5" s="37"/>
      <c r="AF5" s="37"/>
    </row>
    <row r="6" spans="1:32" ht="24" customHeight="1" thickBot="1">
      <c r="A6" s="37"/>
      <c r="B6" s="351" t="s">
        <v>210</v>
      </c>
      <c r="C6" s="351"/>
      <c r="D6" s="351"/>
      <c r="E6" s="48"/>
      <c r="F6" s="374" t="s">
        <v>398</v>
      </c>
      <c r="G6" s="374"/>
      <c r="H6" s="315"/>
      <c r="I6" s="376" t="s">
        <v>42</v>
      </c>
      <c r="J6" s="376"/>
      <c r="K6" s="315"/>
      <c r="L6" s="377" t="s">
        <v>330</v>
      </c>
      <c r="M6" s="377"/>
      <c r="N6" s="316"/>
      <c r="O6" s="374" t="s">
        <v>410</v>
      </c>
      <c r="P6" s="374"/>
      <c r="Q6" s="316"/>
      <c r="R6" s="374" t="s">
        <v>400</v>
      </c>
      <c r="S6" s="374"/>
      <c r="T6" s="316"/>
      <c r="U6" s="374" t="s">
        <v>334</v>
      </c>
      <c r="V6" s="374"/>
      <c r="W6" s="316"/>
      <c r="X6" s="374" t="s">
        <v>317</v>
      </c>
      <c r="Y6" s="374"/>
      <c r="Z6" s="316"/>
      <c r="AA6" s="375" t="s">
        <v>33</v>
      </c>
      <c r="AB6" s="375"/>
      <c r="AD6" s="37"/>
      <c r="AE6" s="37"/>
      <c r="AF6" s="37"/>
    </row>
    <row r="7" spans="1:32" ht="24" customHeight="1" thickBot="1">
      <c r="A7" s="37"/>
      <c r="B7" s="351"/>
      <c r="C7" s="351"/>
      <c r="D7" s="351"/>
      <c r="E7" s="48"/>
      <c r="F7" s="317" t="s">
        <v>404</v>
      </c>
      <c r="G7" s="318">
        <v>2007</v>
      </c>
      <c r="H7" s="319"/>
      <c r="I7" s="317" t="s">
        <v>404</v>
      </c>
      <c r="J7" s="318">
        <v>2007</v>
      </c>
      <c r="K7" s="320">
        <v>2007</v>
      </c>
      <c r="L7" s="317" t="s">
        <v>404</v>
      </c>
      <c r="M7" s="318">
        <v>2007</v>
      </c>
      <c r="N7" s="316"/>
      <c r="O7" s="317" t="s">
        <v>404</v>
      </c>
      <c r="P7" s="318">
        <v>2007</v>
      </c>
      <c r="Q7" s="321"/>
      <c r="R7" s="317" t="s">
        <v>404</v>
      </c>
      <c r="S7" s="318">
        <v>2007</v>
      </c>
      <c r="T7" s="316"/>
      <c r="U7" s="317" t="s">
        <v>404</v>
      </c>
      <c r="V7" s="318">
        <v>2007</v>
      </c>
      <c r="W7" s="316"/>
      <c r="X7" s="317" t="s">
        <v>404</v>
      </c>
      <c r="Y7" s="318">
        <v>2007</v>
      </c>
      <c r="Z7" s="316"/>
      <c r="AA7" s="317" t="s">
        <v>404</v>
      </c>
      <c r="AB7" s="318">
        <v>2007</v>
      </c>
      <c r="AD7" s="37"/>
      <c r="AE7" s="37"/>
      <c r="AF7" s="37"/>
    </row>
    <row r="8" spans="1:32" ht="24" customHeight="1">
      <c r="A8" s="37"/>
      <c r="B8" s="8"/>
      <c r="C8" s="8"/>
      <c r="D8" s="8"/>
      <c r="E8" s="233"/>
      <c r="F8" s="301"/>
      <c r="G8" s="233"/>
      <c r="H8" s="233"/>
      <c r="I8" s="298"/>
      <c r="J8" s="9"/>
      <c r="K8" s="246"/>
      <c r="L8" s="298"/>
      <c r="M8" s="9"/>
      <c r="N8" s="9"/>
      <c r="O8" s="298"/>
      <c r="P8" s="9"/>
      <c r="Q8" s="9"/>
      <c r="R8" s="298"/>
      <c r="S8" s="9"/>
      <c r="T8" s="9"/>
      <c r="U8" s="298"/>
      <c r="V8" s="9"/>
      <c r="W8" s="9"/>
      <c r="X8" s="298"/>
      <c r="Y8" s="9"/>
      <c r="Z8" s="9"/>
      <c r="AA8" s="298"/>
      <c r="AB8" s="9"/>
      <c r="AD8" s="37"/>
      <c r="AE8" s="37"/>
      <c r="AF8" s="37"/>
    </row>
    <row r="9" spans="2:28" ht="24" customHeight="1">
      <c r="B9" s="306" t="s">
        <v>35</v>
      </c>
      <c r="C9" s="9" t="s">
        <v>209</v>
      </c>
      <c r="D9" s="308" t="s">
        <v>54</v>
      </c>
      <c r="E9" s="233"/>
      <c r="F9" s="327">
        <v>33370</v>
      </c>
      <c r="G9" s="329">
        <v>10330</v>
      </c>
      <c r="H9" s="163"/>
      <c r="I9" s="327">
        <v>0</v>
      </c>
      <c r="J9" s="329">
        <v>0</v>
      </c>
      <c r="K9" s="163"/>
      <c r="L9" s="327">
        <v>2100</v>
      </c>
      <c r="M9" s="329">
        <v>2100</v>
      </c>
      <c r="N9" s="181"/>
      <c r="O9" s="327">
        <v>0</v>
      </c>
      <c r="P9" s="329">
        <v>0</v>
      </c>
      <c r="Q9" s="181"/>
      <c r="R9" s="327">
        <v>7890</v>
      </c>
      <c r="S9" s="329">
        <v>8140</v>
      </c>
      <c r="T9" s="181"/>
      <c r="U9" s="327">
        <v>0</v>
      </c>
      <c r="V9" s="329">
        <v>0</v>
      </c>
      <c r="W9" s="181"/>
      <c r="X9" s="327">
        <v>0</v>
      </c>
      <c r="Y9" s="329">
        <v>0</v>
      </c>
      <c r="Z9" s="181"/>
      <c r="AA9" s="327">
        <f>F9+I9+L9+O9+R9+U9</f>
        <v>43360</v>
      </c>
      <c r="AB9" s="329">
        <f>M9+P9+S9+V9+J9+G9</f>
        <v>20570</v>
      </c>
    </row>
    <row r="10" spans="2:28" ht="24" customHeight="1">
      <c r="B10" s="306"/>
      <c r="C10" s="9"/>
      <c r="D10" s="308"/>
      <c r="E10" s="233"/>
      <c r="F10" s="327"/>
      <c r="G10" s="329"/>
      <c r="H10" s="163"/>
      <c r="I10" s="327"/>
      <c r="J10" s="329"/>
      <c r="K10" s="163"/>
      <c r="L10" s="327"/>
      <c r="M10" s="329"/>
      <c r="N10" s="181"/>
      <c r="O10" s="327"/>
      <c r="P10" s="329"/>
      <c r="Q10" s="181"/>
      <c r="R10" s="327"/>
      <c r="S10" s="329"/>
      <c r="T10" s="181"/>
      <c r="U10" s="327"/>
      <c r="V10" s="329"/>
      <c r="W10" s="181"/>
      <c r="X10" s="327"/>
      <c r="Y10" s="329"/>
      <c r="Z10" s="181"/>
      <c r="AA10" s="327"/>
      <c r="AB10" s="329"/>
    </row>
    <row r="11" spans="2:28" ht="24" customHeight="1">
      <c r="B11" s="306" t="s">
        <v>35</v>
      </c>
      <c r="C11" s="9" t="s">
        <v>209</v>
      </c>
      <c r="D11" s="308" t="s">
        <v>220</v>
      </c>
      <c r="E11" s="233"/>
      <c r="F11" s="328">
        <v>1500</v>
      </c>
      <c r="G11" s="330">
        <v>150</v>
      </c>
      <c r="H11" s="163"/>
      <c r="I11" s="327">
        <v>0</v>
      </c>
      <c r="J11" s="329">
        <v>0</v>
      </c>
      <c r="K11" s="163"/>
      <c r="L11" s="327">
        <v>0</v>
      </c>
      <c r="M11" s="329">
        <v>0</v>
      </c>
      <c r="N11" s="181"/>
      <c r="O11" s="327">
        <v>0</v>
      </c>
      <c r="P11" s="329">
        <v>0</v>
      </c>
      <c r="Q11" s="181"/>
      <c r="R11" s="327">
        <v>0</v>
      </c>
      <c r="S11" s="329">
        <v>0</v>
      </c>
      <c r="T11" s="181"/>
      <c r="U11" s="327">
        <v>0</v>
      </c>
      <c r="V11" s="329">
        <v>0</v>
      </c>
      <c r="W11" s="181"/>
      <c r="X11" s="327">
        <v>0</v>
      </c>
      <c r="Y11" s="329">
        <v>0</v>
      </c>
      <c r="Z11" s="181"/>
      <c r="AA11" s="327">
        <f>I11+L11+O11+R11+U11</f>
        <v>0</v>
      </c>
      <c r="AB11" s="329">
        <f>M11+P11+S11+V11+J11+G11</f>
        <v>150</v>
      </c>
    </row>
    <row r="12" spans="2:28" ht="24" customHeight="1">
      <c r="B12" s="306"/>
      <c r="C12" s="9"/>
      <c r="D12" s="307"/>
      <c r="E12" s="233"/>
      <c r="F12" s="327"/>
      <c r="G12" s="329"/>
      <c r="H12" s="163"/>
      <c r="I12" s="327"/>
      <c r="J12" s="329"/>
      <c r="K12" s="163"/>
      <c r="L12" s="327"/>
      <c r="M12" s="329"/>
      <c r="N12" s="181"/>
      <c r="O12" s="327"/>
      <c r="P12" s="329"/>
      <c r="Q12" s="181"/>
      <c r="R12" s="327"/>
      <c r="S12" s="329"/>
      <c r="T12" s="181"/>
      <c r="U12" s="327"/>
      <c r="V12" s="329"/>
      <c r="W12" s="181"/>
      <c r="X12" s="327"/>
      <c r="Y12" s="329"/>
      <c r="Z12" s="181"/>
      <c r="AA12" s="327"/>
      <c r="AB12" s="329"/>
    </row>
    <row r="13" spans="2:28" ht="24" customHeight="1">
      <c r="B13" s="306"/>
      <c r="C13" s="9" t="s">
        <v>209</v>
      </c>
      <c r="D13" s="308" t="s">
        <v>37</v>
      </c>
      <c r="E13" s="233"/>
      <c r="F13" s="327">
        <v>20</v>
      </c>
      <c r="G13" s="329">
        <v>20</v>
      </c>
      <c r="H13" s="163"/>
      <c r="I13" s="327">
        <v>0</v>
      </c>
      <c r="J13" s="329">
        <v>0</v>
      </c>
      <c r="K13" s="163"/>
      <c r="L13" s="327">
        <v>0</v>
      </c>
      <c r="M13" s="329">
        <v>0</v>
      </c>
      <c r="N13" s="181"/>
      <c r="O13" s="327">
        <v>0</v>
      </c>
      <c r="P13" s="329">
        <v>0</v>
      </c>
      <c r="Q13" s="181"/>
      <c r="R13" s="327">
        <v>0</v>
      </c>
      <c r="S13" s="329">
        <v>0</v>
      </c>
      <c r="T13" s="181"/>
      <c r="U13" s="327">
        <v>0</v>
      </c>
      <c r="V13" s="329">
        <v>0</v>
      </c>
      <c r="W13" s="181"/>
      <c r="X13" s="327">
        <v>0</v>
      </c>
      <c r="Y13" s="329">
        <v>0</v>
      </c>
      <c r="Z13" s="181"/>
      <c r="AA13" s="327">
        <f>F13+I13+L13+O13+R13+U13</f>
        <v>20</v>
      </c>
      <c r="AB13" s="329">
        <f>M13+P13+S13+V13+J13+G13</f>
        <v>20</v>
      </c>
    </row>
    <row r="14" spans="2:28" ht="24" customHeight="1">
      <c r="B14" s="306"/>
      <c r="C14" s="9"/>
      <c r="D14" s="307"/>
      <c r="E14" s="233"/>
      <c r="F14" s="327"/>
      <c r="G14" s="329"/>
      <c r="H14" s="163"/>
      <c r="I14" s="327"/>
      <c r="J14" s="329"/>
      <c r="K14" s="163"/>
      <c r="L14" s="327"/>
      <c r="M14" s="329"/>
      <c r="N14" s="181"/>
      <c r="O14" s="327"/>
      <c r="P14" s="329"/>
      <c r="Q14" s="181"/>
      <c r="R14" s="327"/>
      <c r="S14" s="329"/>
      <c r="T14" s="181"/>
      <c r="U14" s="327"/>
      <c r="V14" s="329"/>
      <c r="W14" s="181"/>
      <c r="X14" s="327"/>
      <c r="Y14" s="329"/>
      <c r="Z14" s="181"/>
      <c r="AA14" s="327"/>
      <c r="AB14" s="329"/>
    </row>
    <row r="15" spans="2:28" ht="24" customHeight="1">
      <c r="B15" s="306"/>
      <c r="C15" s="9" t="s">
        <v>209</v>
      </c>
      <c r="D15" s="310" t="s">
        <v>240</v>
      </c>
      <c r="E15" s="233"/>
      <c r="F15" s="327"/>
      <c r="G15" s="329"/>
      <c r="H15" s="163"/>
      <c r="I15" s="327"/>
      <c r="J15" s="329"/>
      <c r="K15" s="163"/>
      <c r="L15" s="327"/>
      <c r="M15" s="329"/>
      <c r="N15" s="181"/>
      <c r="O15" s="327"/>
      <c r="P15" s="329"/>
      <c r="Q15" s="181"/>
      <c r="R15" s="327"/>
      <c r="S15" s="329"/>
      <c r="T15" s="181"/>
      <c r="U15" s="327"/>
      <c r="V15" s="329"/>
      <c r="W15" s="181"/>
      <c r="X15" s="327"/>
      <c r="Y15" s="329"/>
      <c r="Z15" s="181"/>
      <c r="AA15" s="327"/>
      <c r="AB15" s="329"/>
    </row>
    <row r="16" spans="2:28" ht="24" customHeight="1">
      <c r="B16" s="306"/>
      <c r="C16" s="9"/>
      <c r="D16" s="310" t="s">
        <v>241</v>
      </c>
      <c r="E16" s="233"/>
      <c r="F16" s="327">
        <v>500</v>
      </c>
      <c r="G16" s="329">
        <v>500</v>
      </c>
      <c r="H16" s="163"/>
      <c r="I16" s="327">
        <v>0</v>
      </c>
      <c r="J16" s="329">
        <v>0</v>
      </c>
      <c r="K16" s="163"/>
      <c r="L16" s="327">
        <v>0</v>
      </c>
      <c r="M16" s="329">
        <v>0</v>
      </c>
      <c r="N16" s="181"/>
      <c r="O16" s="327">
        <v>0</v>
      </c>
      <c r="P16" s="329">
        <v>0</v>
      </c>
      <c r="Q16" s="181"/>
      <c r="R16" s="327">
        <v>100</v>
      </c>
      <c r="S16" s="329">
        <v>500</v>
      </c>
      <c r="T16" s="181"/>
      <c r="U16" s="327">
        <v>0</v>
      </c>
      <c r="V16" s="329">
        <v>0</v>
      </c>
      <c r="W16" s="181"/>
      <c r="X16" s="327">
        <v>0</v>
      </c>
      <c r="Y16" s="329">
        <v>0</v>
      </c>
      <c r="Z16" s="181"/>
      <c r="AA16" s="327">
        <f>F16+I16+L16+O16+R16+U16</f>
        <v>600</v>
      </c>
      <c r="AB16" s="329">
        <f>M16+P16+S16+V16+J16+G16</f>
        <v>1000</v>
      </c>
    </row>
    <row r="17" spans="2:28" ht="24" customHeight="1">
      <c r="B17" s="306"/>
      <c r="C17" s="9"/>
      <c r="D17" s="310"/>
      <c r="E17" s="233"/>
      <c r="F17" s="327"/>
      <c r="G17" s="329"/>
      <c r="H17" s="163"/>
      <c r="I17" s="327"/>
      <c r="J17" s="329"/>
      <c r="K17" s="163"/>
      <c r="L17" s="327"/>
      <c r="M17" s="329"/>
      <c r="N17" s="181"/>
      <c r="O17" s="327"/>
      <c r="P17" s="329"/>
      <c r="Q17" s="181"/>
      <c r="R17" s="327"/>
      <c r="S17" s="329"/>
      <c r="T17" s="181"/>
      <c r="U17" s="327"/>
      <c r="V17" s="329"/>
      <c r="W17" s="181"/>
      <c r="X17" s="327"/>
      <c r="Y17" s="329"/>
      <c r="Z17" s="181"/>
      <c r="AA17" s="327"/>
      <c r="AB17" s="329"/>
    </row>
    <row r="18" spans="2:28" ht="24" customHeight="1">
      <c r="B18" s="306"/>
      <c r="C18" s="9"/>
      <c r="D18" s="310" t="s">
        <v>327</v>
      </c>
      <c r="E18" s="233"/>
      <c r="F18" s="327">
        <v>0</v>
      </c>
      <c r="G18" s="329">
        <v>0</v>
      </c>
      <c r="H18" s="163"/>
      <c r="I18" s="327">
        <v>0</v>
      </c>
      <c r="J18" s="329">
        <v>0</v>
      </c>
      <c r="K18" s="163"/>
      <c r="L18" s="327">
        <v>0</v>
      </c>
      <c r="M18" s="329">
        <v>0</v>
      </c>
      <c r="N18" s="181"/>
      <c r="O18" s="327">
        <v>0</v>
      </c>
      <c r="P18" s="329">
        <v>0</v>
      </c>
      <c r="Q18" s="181"/>
      <c r="R18" s="327">
        <v>0</v>
      </c>
      <c r="S18" s="329">
        <v>0</v>
      </c>
      <c r="T18" s="181"/>
      <c r="U18" s="327">
        <v>0</v>
      </c>
      <c r="V18" s="329">
        <v>0</v>
      </c>
      <c r="W18" s="181"/>
      <c r="X18" s="327">
        <v>0</v>
      </c>
      <c r="Y18" s="330" t="s">
        <v>409</v>
      </c>
      <c r="Z18" s="181"/>
      <c r="AA18" s="327">
        <f>F18+I18+L18+O18+R18+U18</f>
        <v>0</v>
      </c>
      <c r="AB18" s="330" t="s">
        <v>409</v>
      </c>
    </row>
    <row r="19" spans="2:28" ht="24" customHeight="1">
      <c r="B19" s="306"/>
      <c r="C19" s="9"/>
      <c r="D19" s="310"/>
      <c r="E19" s="233"/>
      <c r="F19" s="327"/>
      <c r="G19" s="329"/>
      <c r="H19" s="163"/>
      <c r="I19" s="327"/>
      <c r="J19" s="329"/>
      <c r="K19" s="163"/>
      <c r="L19" s="327"/>
      <c r="M19" s="329"/>
      <c r="N19" s="181"/>
      <c r="O19" s="327"/>
      <c r="P19" s="329"/>
      <c r="Q19" s="181"/>
      <c r="R19" s="327"/>
      <c r="S19" s="329"/>
      <c r="T19" s="181"/>
      <c r="U19" s="327"/>
      <c r="V19" s="329"/>
      <c r="W19" s="181"/>
      <c r="X19" s="327"/>
      <c r="Y19" s="329"/>
      <c r="Z19" s="181"/>
      <c r="AA19" s="327"/>
      <c r="AB19" s="329"/>
    </row>
    <row r="20" spans="2:28" ht="24" customHeight="1">
      <c r="B20" s="306" t="s">
        <v>36</v>
      </c>
      <c r="C20" s="9" t="s">
        <v>209</v>
      </c>
      <c r="D20" s="308" t="s">
        <v>24</v>
      </c>
      <c r="E20" s="233"/>
      <c r="F20" s="327">
        <v>21000</v>
      </c>
      <c r="G20" s="329">
        <v>8500</v>
      </c>
      <c r="H20" s="163"/>
      <c r="I20" s="331">
        <v>18107</v>
      </c>
      <c r="J20" s="332">
        <v>2</v>
      </c>
      <c r="K20" s="305"/>
      <c r="L20" s="333">
        <v>0</v>
      </c>
      <c r="M20" s="334">
        <v>0</v>
      </c>
      <c r="N20" s="314"/>
      <c r="O20" s="331" t="s">
        <v>412</v>
      </c>
      <c r="P20" s="332" t="s">
        <v>406</v>
      </c>
      <c r="Q20" s="181"/>
      <c r="R20" s="327">
        <v>0</v>
      </c>
      <c r="S20" s="329">
        <v>0</v>
      </c>
      <c r="T20" s="181"/>
      <c r="U20" s="327">
        <v>0</v>
      </c>
      <c r="V20" s="329">
        <v>0</v>
      </c>
      <c r="W20" s="181"/>
      <c r="X20" s="327">
        <v>0</v>
      </c>
      <c r="Y20" s="329">
        <v>0</v>
      </c>
      <c r="Z20" s="181"/>
      <c r="AA20" s="327">
        <f>F20+I20+L20+R20+U20</f>
        <v>39107</v>
      </c>
      <c r="AB20" s="329">
        <f>M20+S20+V20+J20+G20</f>
        <v>8502</v>
      </c>
    </row>
    <row r="21" spans="2:28" ht="24" customHeight="1">
      <c r="B21" s="306"/>
      <c r="C21" s="9"/>
      <c r="D21" s="307"/>
      <c r="E21" s="233"/>
      <c r="F21" s="327"/>
      <c r="G21" s="329"/>
      <c r="H21" s="163"/>
      <c r="I21" s="327"/>
      <c r="J21" s="329"/>
      <c r="K21" s="163"/>
      <c r="L21" s="327"/>
      <c r="M21" s="329"/>
      <c r="N21" s="181"/>
      <c r="O21" s="327"/>
      <c r="P21" s="335"/>
      <c r="Q21" s="181"/>
      <c r="R21" s="327"/>
      <c r="S21" s="329"/>
      <c r="T21" s="181"/>
      <c r="U21" s="327"/>
      <c r="V21" s="329"/>
      <c r="W21" s="181"/>
      <c r="X21" s="327"/>
      <c r="Y21" s="329"/>
      <c r="Z21" s="181"/>
      <c r="AA21" s="327"/>
      <c r="AB21" s="329"/>
    </row>
    <row r="22" spans="2:28" ht="24" customHeight="1">
      <c r="B22" s="306"/>
      <c r="C22" s="9"/>
      <c r="D22" s="310" t="s">
        <v>325</v>
      </c>
      <c r="E22" s="233"/>
      <c r="F22" s="327">
        <v>0</v>
      </c>
      <c r="G22" s="329">
        <v>0</v>
      </c>
      <c r="H22" s="163"/>
      <c r="I22" s="327">
        <v>0</v>
      </c>
      <c r="J22" s="329">
        <v>0</v>
      </c>
      <c r="K22" s="163"/>
      <c r="L22" s="327">
        <v>0</v>
      </c>
      <c r="M22" s="329">
        <v>0</v>
      </c>
      <c r="N22" s="181"/>
      <c r="O22" s="328" t="s">
        <v>411</v>
      </c>
      <c r="P22" s="330" t="s">
        <v>407</v>
      </c>
      <c r="Q22" s="181"/>
      <c r="R22" s="327">
        <v>0</v>
      </c>
      <c r="S22" s="329">
        <v>0</v>
      </c>
      <c r="T22" s="181"/>
      <c r="U22" s="327">
        <v>0</v>
      </c>
      <c r="V22" s="329">
        <v>0</v>
      </c>
      <c r="W22" s="181"/>
      <c r="X22" s="327">
        <v>0</v>
      </c>
      <c r="Y22" s="329">
        <v>0</v>
      </c>
      <c r="Z22" s="181"/>
      <c r="AA22" s="327">
        <f>F22+I22+L22+R22+U22</f>
        <v>0</v>
      </c>
      <c r="AB22" s="329">
        <f>M22+S22+V22+J22+G22</f>
        <v>0</v>
      </c>
    </row>
    <row r="23" spans="2:28" ht="24" customHeight="1">
      <c r="B23" s="306"/>
      <c r="C23" s="9"/>
      <c r="D23" s="307"/>
      <c r="E23" s="233"/>
      <c r="F23" s="327"/>
      <c r="G23" s="329"/>
      <c r="H23" s="163"/>
      <c r="I23" s="327"/>
      <c r="J23" s="329"/>
      <c r="K23" s="163"/>
      <c r="L23" s="327"/>
      <c r="M23" s="329"/>
      <c r="N23" s="181"/>
      <c r="O23" s="327"/>
      <c r="P23" s="329"/>
      <c r="Q23" s="181"/>
      <c r="R23" s="327"/>
      <c r="S23" s="329"/>
      <c r="T23" s="181"/>
      <c r="U23" s="327"/>
      <c r="V23" s="329"/>
      <c r="W23" s="181"/>
      <c r="X23" s="327"/>
      <c r="Y23" s="329"/>
      <c r="Z23" s="181"/>
      <c r="AA23" s="327"/>
      <c r="AB23" s="329"/>
    </row>
    <row r="24" spans="2:28" ht="24" customHeight="1">
      <c r="B24" s="306" t="s">
        <v>253</v>
      </c>
      <c r="C24" s="9" t="s">
        <v>209</v>
      </c>
      <c r="D24" s="308" t="s">
        <v>255</v>
      </c>
      <c r="E24" s="233"/>
      <c r="F24" s="327">
        <v>37164</v>
      </c>
      <c r="G24" s="329">
        <v>6304</v>
      </c>
      <c r="H24" s="163"/>
      <c r="I24" s="327">
        <v>0</v>
      </c>
      <c r="J24" s="329">
        <v>0</v>
      </c>
      <c r="K24" s="163"/>
      <c r="L24" s="327">
        <v>0</v>
      </c>
      <c r="M24" s="329">
        <v>0</v>
      </c>
      <c r="N24" s="181"/>
      <c r="O24" s="327">
        <v>0</v>
      </c>
      <c r="P24" s="329">
        <v>0</v>
      </c>
      <c r="Q24" s="181"/>
      <c r="R24" s="327">
        <v>0</v>
      </c>
      <c r="S24" s="329">
        <v>0</v>
      </c>
      <c r="T24" s="181"/>
      <c r="U24" s="327">
        <v>24240</v>
      </c>
      <c r="V24" s="329">
        <v>25000</v>
      </c>
      <c r="W24" s="181"/>
      <c r="X24" s="327">
        <v>0</v>
      </c>
      <c r="Y24" s="329">
        <v>0</v>
      </c>
      <c r="Z24" s="181"/>
      <c r="AA24" s="327">
        <f>F24+I24+L24+O24+R24+U24</f>
        <v>61404</v>
      </c>
      <c r="AB24" s="329">
        <f>M24+P24+S24+V24+J24+G24</f>
        <v>31304</v>
      </c>
    </row>
    <row r="25" spans="2:28" ht="24" customHeight="1">
      <c r="B25" s="311"/>
      <c r="C25" s="233"/>
      <c r="D25" s="312" t="s">
        <v>254</v>
      </c>
      <c r="E25" s="233"/>
      <c r="F25" s="325"/>
      <c r="G25" s="163"/>
      <c r="H25" s="163"/>
      <c r="I25" s="325"/>
      <c r="J25" s="163"/>
      <c r="K25" s="163"/>
      <c r="L25" s="325"/>
      <c r="M25" s="163"/>
      <c r="N25" s="181"/>
      <c r="O25" s="326"/>
      <c r="P25" s="181"/>
      <c r="Q25" s="181"/>
      <c r="R25" s="326"/>
      <c r="S25" s="181"/>
      <c r="T25" s="181"/>
      <c r="U25" s="326"/>
      <c r="V25" s="181"/>
      <c r="W25" s="181"/>
      <c r="X25" s="326"/>
      <c r="Y25" s="181"/>
      <c r="Z25" s="181"/>
      <c r="AA25" s="326"/>
      <c r="AB25" s="181"/>
    </row>
    <row r="26" spans="2:28" ht="24" customHeight="1">
      <c r="B26" s="6"/>
      <c r="C26" s="233"/>
      <c r="D26" s="6"/>
      <c r="E26" s="233"/>
      <c r="F26" s="300"/>
      <c r="G26" s="155"/>
      <c r="H26" s="163"/>
      <c r="I26" s="300"/>
      <c r="J26" s="155"/>
      <c r="K26" s="163"/>
      <c r="L26" s="299"/>
      <c r="M26" s="154"/>
      <c r="N26" s="181"/>
      <c r="O26" s="299"/>
      <c r="P26" s="154"/>
      <c r="Q26" s="181"/>
      <c r="R26" s="299"/>
      <c r="S26" s="154"/>
      <c r="T26" s="181"/>
      <c r="U26" s="299"/>
      <c r="V26" s="154"/>
      <c r="W26" s="181"/>
      <c r="X26" s="299"/>
      <c r="Y26" s="154"/>
      <c r="Z26" s="181"/>
      <c r="AA26" s="299"/>
      <c r="AB26" s="154"/>
    </row>
    <row r="27" spans="2:28" ht="24" customHeight="1" thickBot="1">
      <c r="B27" s="6"/>
      <c r="C27" s="233"/>
      <c r="D27" s="193" t="s">
        <v>33</v>
      </c>
      <c r="E27" s="163"/>
      <c r="F27" s="302">
        <f>F9+F13+F16+F18+F20+F22+F24</f>
        <v>92054</v>
      </c>
      <c r="G27" s="211">
        <f>G9+G13+G16+G18+G20+G24+G11</f>
        <v>25804</v>
      </c>
      <c r="H27" s="313"/>
      <c r="I27" s="302">
        <f>I9+I13+I16+I18+I20+I22+I24</f>
        <v>18107</v>
      </c>
      <c r="J27" s="211">
        <f>J9+J13+J16+J18+J20+J24</f>
        <v>2</v>
      </c>
      <c r="K27" s="304"/>
      <c r="L27" s="302">
        <f>SUM(L9:L25)</f>
        <v>2100</v>
      </c>
      <c r="M27" s="211">
        <f>SUM(M9:M25)</f>
        <v>2100</v>
      </c>
      <c r="N27" s="158"/>
      <c r="O27" s="302">
        <v>35134</v>
      </c>
      <c r="P27" s="211">
        <v>11867</v>
      </c>
      <c r="Q27" s="158"/>
      <c r="R27" s="302">
        <f>SUM(R9:R25)</f>
        <v>7990</v>
      </c>
      <c r="S27" s="211">
        <f>SUM(S9:S25)</f>
        <v>8640</v>
      </c>
      <c r="T27" s="158"/>
      <c r="U27" s="302">
        <f>SUM(U9:U25)</f>
        <v>24240</v>
      </c>
      <c r="V27" s="211">
        <f>SUM(V9:V25)</f>
        <v>25000</v>
      </c>
      <c r="W27" s="158"/>
      <c r="X27" s="302">
        <f>SUM(X9:X25)</f>
        <v>0</v>
      </c>
      <c r="Y27" s="303" t="s">
        <v>409</v>
      </c>
      <c r="Z27" s="158"/>
      <c r="AA27" s="302">
        <f>SUM(AA9:AA25)</f>
        <v>144491</v>
      </c>
      <c r="AB27" s="211">
        <f>SUM(AB9:AB25)</f>
        <v>61546</v>
      </c>
    </row>
    <row r="28" spans="2:28" ht="24" customHeight="1" thickTop="1">
      <c r="B28" s="139"/>
      <c r="C28" s="322"/>
      <c r="D28" s="140"/>
      <c r="E28" s="163"/>
      <c r="F28" s="155"/>
      <c r="G28" s="155"/>
      <c r="H28" s="163"/>
      <c r="I28" s="155"/>
      <c r="J28" s="155"/>
      <c r="K28" s="163"/>
      <c r="L28" s="155"/>
      <c r="M28" s="155"/>
      <c r="N28" s="163"/>
      <c r="O28" s="155"/>
      <c r="P28" s="155"/>
      <c r="Q28" s="163"/>
      <c r="R28" s="155"/>
      <c r="S28" s="155"/>
      <c r="T28" s="163"/>
      <c r="U28" s="155"/>
      <c r="V28" s="155"/>
      <c r="W28" s="163"/>
      <c r="X28" s="155"/>
      <c r="Y28" s="155"/>
      <c r="Z28" s="163"/>
      <c r="AA28" s="155"/>
      <c r="AB28" s="155"/>
    </row>
    <row r="29" spans="2:28" ht="24" customHeight="1">
      <c r="B29" s="139"/>
      <c r="C29" s="322"/>
      <c r="D29" s="140"/>
      <c r="E29" s="163"/>
      <c r="F29" s="155"/>
      <c r="G29" s="155"/>
      <c r="H29" s="163"/>
      <c r="I29" s="155"/>
      <c r="J29" s="155"/>
      <c r="K29" s="163"/>
      <c r="L29" s="155"/>
      <c r="M29" s="155"/>
      <c r="N29" s="163"/>
      <c r="O29" s="155"/>
      <c r="P29" s="155"/>
      <c r="Q29" s="163"/>
      <c r="R29" s="155"/>
      <c r="S29" s="155"/>
      <c r="T29" s="163"/>
      <c r="U29" s="155"/>
      <c r="V29" s="155"/>
      <c r="W29" s="163"/>
      <c r="X29" s="155"/>
      <c r="Y29" s="155"/>
      <c r="Z29" s="163"/>
      <c r="AA29" s="155"/>
      <c r="AB29" s="155"/>
    </row>
    <row r="30" spans="2:28" ht="15" customHeight="1">
      <c r="B30" s="139" t="s">
        <v>127</v>
      </c>
      <c r="C30" s="322"/>
      <c r="D30" s="140" t="s">
        <v>408</v>
      </c>
      <c r="E30" s="163"/>
      <c r="F30" s="155"/>
      <c r="G30" s="155"/>
      <c r="H30" s="163"/>
      <c r="I30" s="155"/>
      <c r="J30" s="155"/>
      <c r="K30" s="163"/>
      <c r="L30" s="155"/>
      <c r="M30" s="155"/>
      <c r="N30" s="163"/>
      <c r="O30" s="155"/>
      <c r="P30" s="155"/>
      <c r="Q30" s="163"/>
      <c r="R30" s="155"/>
      <c r="S30" s="155"/>
      <c r="T30" s="163"/>
      <c r="U30" s="155"/>
      <c r="V30" s="155"/>
      <c r="W30" s="163"/>
      <c r="X30" s="155"/>
      <c r="Y30" s="155"/>
      <c r="Z30" s="163"/>
      <c r="AA30" s="155"/>
      <c r="AB30" s="155"/>
    </row>
    <row r="31" spans="2:4" ht="15" customHeight="1">
      <c r="B31" s="12"/>
      <c r="C31" s="23"/>
      <c r="D31" s="141"/>
    </row>
    <row r="32" ht="15" customHeight="1"/>
  </sheetData>
  <mergeCells count="10">
    <mergeCell ref="B2:AB2"/>
    <mergeCell ref="B6:D7"/>
    <mergeCell ref="U6:V6"/>
    <mergeCell ref="AA6:AB6"/>
    <mergeCell ref="F6:G6"/>
    <mergeCell ref="I6:J6"/>
    <mergeCell ref="L6:M6"/>
    <mergeCell ref="O6:P6"/>
    <mergeCell ref="R6:S6"/>
    <mergeCell ref="X6:Y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&amp;L&amp;"MS Serif,Kalın İtalik"&amp;8Bütçe ve Plan Şube Müdürlüğü&amp;R&amp;8&amp;D</oddHeader>
    <oddFooter>&amp;L&amp;F/Excel/Murat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32"/>
  <sheetViews>
    <sheetView zoomScale="75" zoomScaleNormal="75" workbookViewId="0" topLeftCell="A1">
      <selection activeCell="G20" sqref="G20"/>
    </sheetView>
  </sheetViews>
  <sheetFormatPr defaultColWidth="9.00390625" defaultRowHeight="12.75"/>
  <cols>
    <col min="1" max="1" width="3.625" style="0" customWidth="1"/>
    <col min="2" max="2" width="26.625" style="0" customWidth="1"/>
    <col min="3" max="3" width="2.375" style="37" customWidth="1"/>
    <col min="4" max="4" width="28.875" style="0" customWidth="1"/>
    <col min="5" max="5" width="2.625" style="37" customWidth="1"/>
    <col min="6" max="7" width="10.75390625" style="0" customWidth="1"/>
    <col min="8" max="8" width="1.625" style="37" customWidth="1"/>
    <col min="9" max="10" width="10.75390625" style="0" customWidth="1"/>
    <col min="11" max="11" width="1.625" style="37" customWidth="1"/>
    <col min="12" max="13" width="10.75390625" style="0" customWidth="1"/>
    <col min="14" max="14" width="1.625" style="37" customWidth="1"/>
    <col min="15" max="16" width="10.625" style="0" customWidth="1"/>
    <col min="17" max="17" width="1.37890625" style="37" customWidth="1"/>
    <col min="18" max="19" width="10.625" style="0" customWidth="1"/>
    <col min="20" max="20" width="1.625" style="37" customWidth="1"/>
    <col min="21" max="22" width="10.625" style="0" customWidth="1"/>
    <col min="23" max="23" width="1.625" style="37" customWidth="1"/>
    <col min="24" max="25" width="10.625" style="0" customWidth="1"/>
    <col min="26" max="26" width="1.625" style="0" customWidth="1"/>
  </cols>
  <sheetData>
    <row r="1" ht="12.75" customHeight="1"/>
    <row r="2" spans="2:25" ht="39" customHeight="1">
      <c r="B2" s="348" t="s">
        <v>401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</row>
    <row r="3" spans="2:25" ht="24" customHeight="1">
      <c r="B3" s="159" t="s">
        <v>0</v>
      </c>
      <c r="C3" s="163" t="s">
        <v>22</v>
      </c>
      <c r="D3" s="160" t="s">
        <v>34</v>
      </c>
      <c r="E3" s="163"/>
      <c r="F3" s="155"/>
      <c r="G3" s="155"/>
      <c r="H3" s="163"/>
      <c r="I3" s="155"/>
      <c r="J3" s="155"/>
      <c r="K3" s="233"/>
      <c r="L3" s="6"/>
      <c r="M3" s="6"/>
      <c r="N3" s="233"/>
      <c r="O3" s="6"/>
      <c r="P3" s="6"/>
      <c r="Q3" s="233"/>
      <c r="R3" s="6"/>
      <c r="S3" s="6"/>
      <c r="T3" s="233"/>
      <c r="U3" s="6"/>
      <c r="V3" s="6"/>
      <c r="W3" s="233"/>
      <c r="X3" s="6"/>
      <c r="Y3" s="6"/>
    </row>
    <row r="4" spans="2:25" ht="24" customHeight="1">
      <c r="B4" s="159" t="s">
        <v>1</v>
      </c>
      <c r="C4" s="163" t="s">
        <v>22</v>
      </c>
      <c r="D4" s="160" t="s">
        <v>23</v>
      </c>
      <c r="E4" s="163"/>
      <c r="F4" s="155"/>
      <c r="G4" s="155"/>
      <c r="H4" s="163"/>
      <c r="I4" s="155"/>
      <c r="J4" s="155"/>
      <c r="K4" s="233"/>
      <c r="L4" s="6"/>
      <c r="M4" s="6"/>
      <c r="N4" s="233"/>
      <c r="O4" s="6"/>
      <c r="P4" s="6"/>
      <c r="Q4" s="233"/>
      <c r="R4" s="6"/>
      <c r="S4" s="6"/>
      <c r="T4" s="233"/>
      <c r="U4" s="6"/>
      <c r="V4" s="6"/>
      <c r="W4" s="233"/>
      <c r="X4" s="7"/>
      <c r="Y4" s="7" t="s">
        <v>264</v>
      </c>
    </row>
    <row r="5" spans="1:29" ht="24" customHeight="1">
      <c r="A5" s="37"/>
      <c r="B5" s="8"/>
      <c r="C5" s="233"/>
      <c r="D5" s="8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4"/>
      <c r="Y5" s="234"/>
      <c r="Z5" s="37"/>
      <c r="AA5" s="37"/>
      <c r="AB5" s="37"/>
      <c r="AC5" s="37"/>
    </row>
    <row r="6" spans="1:29" ht="24" customHeight="1">
      <c r="A6" s="37"/>
      <c r="B6" s="351" t="s">
        <v>210</v>
      </c>
      <c r="C6" s="351"/>
      <c r="D6" s="351"/>
      <c r="E6" s="48"/>
      <c r="F6" s="349" t="s">
        <v>398</v>
      </c>
      <c r="G6" s="349"/>
      <c r="H6" s="280"/>
      <c r="I6" s="349" t="s">
        <v>42</v>
      </c>
      <c r="J6" s="349"/>
      <c r="K6" s="280"/>
      <c r="L6" s="352" t="s">
        <v>330</v>
      </c>
      <c r="M6" s="352"/>
      <c r="N6" s="235"/>
      <c r="O6" s="349" t="s">
        <v>399</v>
      </c>
      <c r="P6" s="349"/>
      <c r="Q6" s="235"/>
      <c r="R6" s="349" t="s">
        <v>400</v>
      </c>
      <c r="S6" s="349"/>
      <c r="T6" s="235"/>
      <c r="U6" s="349" t="s">
        <v>334</v>
      </c>
      <c r="V6" s="349"/>
      <c r="W6" s="235"/>
      <c r="X6" s="379" t="s">
        <v>33</v>
      </c>
      <c r="Y6" s="379"/>
      <c r="Z6" s="37"/>
      <c r="AA6" s="37"/>
      <c r="AB6" s="37"/>
      <c r="AC6" s="37"/>
    </row>
    <row r="7" spans="1:29" ht="24" customHeight="1">
      <c r="A7" s="37"/>
      <c r="B7" s="378"/>
      <c r="C7" s="378"/>
      <c r="D7" s="378"/>
      <c r="E7" s="48"/>
      <c r="F7" s="339">
        <v>2006</v>
      </c>
      <c r="G7" s="324">
        <v>2007</v>
      </c>
      <c r="H7" s="237"/>
      <c r="I7" s="339">
        <v>2006</v>
      </c>
      <c r="J7" s="324">
        <v>2007</v>
      </c>
      <c r="K7" s="297">
        <v>2007</v>
      </c>
      <c r="L7" s="339">
        <v>2006</v>
      </c>
      <c r="M7" s="324">
        <v>2007</v>
      </c>
      <c r="N7" s="235"/>
      <c r="O7" s="339">
        <v>2006</v>
      </c>
      <c r="P7" s="324">
        <v>2007</v>
      </c>
      <c r="Q7" s="184"/>
      <c r="R7" s="339">
        <v>2006</v>
      </c>
      <c r="S7" s="324">
        <v>2007</v>
      </c>
      <c r="T7" s="235"/>
      <c r="U7" s="339">
        <v>2006</v>
      </c>
      <c r="V7" s="324">
        <v>2007</v>
      </c>
      <c r="W7" s="235"/>
      <c r="X7" s="339">
        <v>2006</v>
      </c>
      <c r="Y7" s="323">
        <v>2007</v>
      </c>
      <c r="Z7" s="37"/>
      <c r="AA7" s="37"/>
      <c r="AB7" s="37"/>
      <c r="AC7" s="37"/>
    </row>
    <row r="8" spans="1:29" ht="24" customHeight="1">
      <c r="A8" s="37"/>
      <c r="B8" s="8"/>
      <c r="C8" s="8"/>
      <c r="D8" s="8"/>
      <c r="E8" s="233"/>
      <c r="F8" s="233"/>
      <c r="G8" s="233"/>
      <c r="H8" s="233"/>
      <c r="I8" s="9"/>
      <c r="J8" s="9"/>
      <c r="K8" s="246"/>
      <c r="L8" s="9"/>
      <c r="M8" s="9"/>
      <c r="N8" s="9"/>
      <c r="O8" s="340"/>
      <c r="P8" s="9"/>
      <c r="Q8" s="9"/>
      <c r="R8" s="340"/>
      <c r="S8" s="9"/>
      <c r="T8" s="9"/>
      <c r="U8" s="340"/>
      <c r="V8" s="9"/>
      <c r="W8" s="9"/>
      <c r="X8" s="340"/>
      <c r="Y8" s="9"/>
      <c r="Z8" s="37"/>
      <c r="AA8" s="37"/>
      <c r="AB8" s="37"/>
      <c r="AC8" s="37"/>
    </row>
    <row r="9" spans="2:25" ht="24" customHeight="1">
      <c r="B9" s="306" t="s">
        <v>35</v>
      </c>
      <c r="C9" s="9" t="s">
        <v>209</v>
      </c>
      <c r="D9" s="308" t="s">
        <v>54</v>
      </c>
      <c r="E9" s="233"/>
      <c r="F9" s="345">
        <v>11200</v>
      </c>
      <c r="G9" s="309">
        <v>10330</v>
      </c>
      <c r="H9" s="163"/>
      <c r="I9" s="345">
        <v>0</v>
      </c>
      <c r="J9" s="309">
        <v>0</v>
      </c>
      <c r="K9" s="163"/>
      <c r="L9" s="345">
        <v>3250</v>
      </c>
      <c r="M9" s="309">
        <v>2100</v>
      </c>
      <c r="N9" s="181"/>
      <c r="O9" s="345">
        <v>0</v>
      </c>
      <c r="P9" s="309">
        <v>0</v>
      </c>
      <c r="Q9" s="181"/>
      <c r="R9" s="345">
        <v>4000</v>
      </c>
      <c r="S9" s="309">
        <v>8140</v>
      </c>
      <c r="T9" s="181"/>
      <c r="U9" s="345">
        <v>0</v>
      </c>
      <c r="V9" s="309">
        <v>0</v>
      </c>
      <c r="W9" s="181"/>
      <c r="X9" s="345">
        <f>F9+I9+L9+O9+R9+U9</f>
        <v>18450</v>
      </c>
      <c r="Y9" s="309">
        <f>M9+P9+S9+V9+J9+G9</f>
        <v>20570</v>
      </c>
    </row>
    <row r="10" spans="2:25" ht="24" customHeight="1">
      <c r="B10" s="346"/>
      <c r="C10" s="9"/>
      <c r="D10" s="308"/>
      <c r="E10" s="233"/>
      <c r="F10" s="345"/>
      <c r="G10" s="309"/>
      <c r="H10" s="163"/>
      <c r="I10" s="345"/>
      <c r="J10" s="309"/>
      <c r="K10" s="163"/>
      <c r="L10" s="345"/>
      <c r="M10" s="309"/>
      <c r="N10" s="181"/>
      <c r="O10" s="345"/>
      <c r="P10" s="309"/>
      <c r="Q10" s="181"/>
      <c r="R10" s="345"/>
      <c r="S10" s="309"/>
      <c r="T10" s="181"/>
      <c r="U10" s="345"/>
      <c r="V10" s="309"/>
      <c r="W10" s="181"/>
      <c r="X10" s="345"/>
      <c r="Y10" s="309"/>
    </row>
    <row r="11" spans="2:25" ht="24" customHeight="1">
      <c r="B11" s="347" t="s">
        <v>35</v>
      </c>
      <c r="C11" s="9" t="s">
        <v>209</v>
      </c>
      <c r="D11" s="308" t="s">
        <v>220</v>
      </c>
      <c r="E11" s="233"/>
      <c r="F11" s="345"/>
      <c r="G11" s="309">
        <v>150</v>
      </c>
      <c r="H11" s="163"/>
      <c r="I11" s="345">
        <v>0</v>
      </c>
      <c r="J11" s="309">
        <v>0</v>
      </c>
      <c r="K11" s="163"/>
      <c r="L11" s="345">
        <v>0</v>
      </c>
      <c r="M11" s="309">
        <v>0</v>
      </c>
      <c r="N11" s="181"/>
      <c r="O11" s="345">
        <v>0</v>
      </c>
      <c r="P11" s="309">
        <v>0</v>
      </c>
      <c r="Q11" s="181"/>
      <c r="R11" s="345">
        <v>0</v>
      </c>
      <c r="S11" s="309">
        <v>0</v>
      </c>
      <c r="T11" s="181"/>
      <c r="U11" s="345">
        <v>0</v>
      </c>
      <c r="V11" s="309">
        <v>0</v>
      </c>
      <c r="W11" s="181"/>
      <c r="X11" s="345">
        <f>F11+I11+L11+O11+R11+U11</f>
        <v>0</v>
      </c>
      <c r="Y11" s="309">
        <f>M11+P11+S11+V11+J11+G11</f>
        <v>150</v>
      </c>
    </row>
    <row r="12" spans="2:25" ht="24" customHeight="1">
      <c r="B12" s="346"/>
      <c r="C12" s="9"/>
      <c r="D12" s="307"/>
      <c r="E12" s="233"/>
      <c r="F12" s="345"/>
      <c r="G12" s="309"/>
      <c r="H12" s="163"/>
      <c r="I12" s="345"/>
      <c r="J12" s="309"/>
      <c r="K12" s="163"/>
      <c r="L12" s="345"/>
      <c r="M12" s="309"/>
      <c r="N12" s="181"/>
      <c r="O12" s="345"/>
      <c r="P12" s="309"/>
      <c r="Q12" s="181"/>
      <c r="R12" s="345"/>
      <c r="S12" s="309"/>
      <c r="T12" s="181"/>
      <c r="U12" s="345"/>
      <c r="V12" s="309"/>
      <c r="W12" s="181"/>
      <c r="X12" s="345"/>
      <c r="Y12" s="309"/>
    </row>
    <row r="13" spans="2:25" ht="24" customHeight="1">
      <c r="B13" s="162"/>
      <c r="C13" s="9" t="s">
        <v>209</v>
      </c>
      <c r="D13" s="308" t="s">
        <v>37</v>
      </c>
      <c r="E13" s="233"/>
      <c r="F13" s="345">
        <v>460</v>
      </c>
      <c r="G13" s="309">
        <v>20</v>
      </c>
      <c r="H13" s="163"/>
      <c r="I13" s="345">
        <v>0</v>
      </c>
      <c r="J13" s="309">
        <v>0</v>
      </c>
      <c r="K13" s="163"/>
      <c r="L13" s="345">
        <v>0</v>
      </c>
      <c r="M13" s="309">
        <v>0</v>
      </c>
      <c r="N13" s="181"/>
      <c r="O13" s="345">
        <v>0</v>
      </c>
      <c r="P13" s="309">
        <v>0</v>
      </c>
      <c r="Q13" s="181"/>
      <c r="R13" s="345">
        <v>0</v>
      </c>
      <c r="S13" s="309">
        <v>0</v>
      </c>
      <c r="T13" s="181"/>
      <c r="U13" s="345">
        <v>0</v>
      </c>
      <c r="V13" s="309">
        <v>0</v>
      </c>
      <c r="W13" s="181"/>
      <c r="X13" s="345">
        <f>F13+I13+L13+O13+R13+U13</f>
        <v>460</v>
      </c>
      <c r="Y13" s="309">
        <f>M13+P13+S13+V13+J13+G13</f>
        <v>20</v>
      </c>
    </row>
    <row r="14" spans="2:25" ht="24" customHeight="1">
      <c r="B14" s="162"/>
      <c r="C14" s="9"/>
      <c r="D14" s="307"/>
      <c r="E14" s="233"/>
      <c r="F14" s="345"/>
      <c r="G14" s="309"/>
      <c r="H14" s="163"/>
      <c r="I14" s="345"/>
      <c r="J14" s="309"/>
      <c r="K14" s="163"/>
      <c r="L14" s="345"/>
      <c r="M14" s="309"/>
      <c r="N14" s="181"/>
      <c r="O14" s="345"/>
      <c r="P14" s="309"/>
      <c r="Q14" s="181"/>
      <c r="R14" s="345"/>
      <c r="S14" s="309"/>
      <c r="T14" s="181"/>
      <c r="U14" s="345"/>
      <c r="V14" s="309"/>
      <c r="W14" s="181"/>
      <c r="X14" s="345"/>
      <c r="Y14" s="309"/>
    </row>
    <row r="15" spans="2:25" ht="24" customHeight="1">
      <c r="B15" s="162"/>
      <c r="C15" s="9" t="s">
        <v>209</v>
      </c>
      <c r="D15" s="310" t="s">
        <v>240</v>
      </c>
      <c r="E15" s="233"/>
      <c r="F15" s="345"/>
      <c r="G15" s="309"/>
      <c r="H15" s="163"/>
      <c r="I15" s="345"/>
      <c r="J15" s="309"/>
      <c r="K15" s="163"/>
      <c r="L15" s="345"/>
      <c r="M15" s="309"/>
      <c r="N15" s="181"/>
      <c r="O15" s="345"/>
      <c r="P15" s="309"/>
      <c r="Q15" s="181"/>
      <c r="R15" s="345"/>
      <c r="S15" s="309"/>
      <c r="T15" s="181"/>
      <c r="U15" s="345"/>
      <c r="V15" s="309"/>
      <c r="W15" s="181"/>
      <c r="X15" s="345"/>
      <c r="Y15" s="309"/>
    </row>
    <row r="16" spans="2:25" ht="24" customHeight="1">
      <c r="B16" s="162"/>
      <c r="C16" s="9"/>
      <c r="D16" s="310" t="s">
        <v>241</v>
      </c>
      <c r="E16" s="233"/>
      <c r="F16" s="345">
        <v>400</v>
      </c>
      <c r="G16" s="309">
        <v>500</v>
      </c>
      <c r="H16" s="163"/>
      <c r="I16" s="345">
        <v>0</v>
      </c>
      <c r="J16" s="309">
        <v>0</v>
      </c>
      <c r="K16" s="163"/>
      <c r="L16" s="345">
        <v>0</v>
      </c>
      <c r="M16" s="309">
        <v>0</v>
      </c>
      <c r="N16" s="181"/>
      <c r="O16" s="345">
        <v>0</v>
      </c>
      <c r="P16" s="309">
        <v>0</v>
      </c>
      <c r="Q16" s="181"/>
      <c r="R16" s="345">
        <v>100</v>
      </c>
      <c r="S16" s="309">
        <v>500</v>
      </c>
      <c r="T16" s="181"/>
      <c r="U16" s="345">
        <v>0</v>
      </c>
      <c r="V16" s="309">
        <v>0</v>
      </c>
      <c r="W16" s="181"/>
      <c r="X16" s="345">
        <f>F16+I16+L16+O16+R16+U16</f>
        <v>500</v>
      </c>
      <c r="Y16" s="309">
        <f>M16+P16+S16+V16+J16+G16</f>
        <v>1000</v>
      </c>
    </row>
    <row r="17" spans="2:25" ht="24" customHeight="1">
      <c r="B17" s="162"/>
      <c r="C17" s="9"/>
      <c r="D17" s="310"/>
      <c r="E17" s="233"/>
      <c r="F17" s="345"/>
      <c r="G17" s="309"/>
      <c r="H17" s="163"/>
      <c r="I17" s="345"/>
      <c r="J17" s="309"/>
      <c r="K17" s="163"/>
      <c r="L17" s="345"/>
      <c r="M17" s="309"/>
      <c r="N17" s="181"/>
      <c r="O17" s="345"/>
      <c r="P17" s="309"/>
      <c r="Q17" s="181"/>
      <c r="R17" s="345"/>
      <c r="S17" s="309"/>
      <c r="T17" s="181"/>
      <c r="U17" s="345"/>
      <c r="V17" s="309"/>
      <c r="W17" s="181"/>
      <c r="X17" s="345"/>
      <c r="Y17" s="309"/>
    </row>
    <row r="18" spans="2:25" ht="24" customHeight="1">
      <c r="B18" s="162"/>
      <c r="C18" s="9"/>
      <c r="D18" s="310" t="s">
        <v>327</v>
      </c>
      <c r="E18" s="233"/>
      <c r="F18" s="345">
        <v>0</v>
      </c>
      <c r="G18" s="309">
        <v>0</v>
      </c>
      <c r="H18" s="163"/>
      <c r="I18" s="345"/>
      <c r="J18" s="309">
        <v>0</v>
      </c>
      <c r="K18" s="163"/>
      <c r="L18" s="345">
        <v>0</v>
      </c>
      <c r="M18" s="309">
        <v>0</v>
      </c>
      <c r="N18" s="181"/>
      <c r="O18" s="345">
        <v>0</v>
      </c>
      <c r="P18" s="309">
        <v>0</v>
      </c>
      <c r="Q18" s="181"/>
      <c r="R18" s="345">
        <v>0</v>
      </c>
      <c r="S18" s="309">
        <v>0</v>
      </c>
      <c r="T18" s="181"/>
      <c r="U18" s="345">
        <v>0</v>
      </c>
      <c r="V18" s="309"/>
      <c r="W18" s="181"/>
      <c r="X18" s="345">
        <f>F18+I18+L18+O18+R18+U18</f>
        <v>0</v>
      </c>
      <c r="Y18" s="309">
        <f>M18+P18+S18+V18+J18+G18</f>
        <v>0</v>
      </c>
    </row>
    <row r="19" spans="2:25" ht="24" customHeight="1">
      <c r="B19" s="162"/>
      <c r="C19" s="9"/>
      <c r="D19" s="310"/>
      <c r="E19" s="233"/>
      <c r="F19" s="345"/>
      <c r="G19" s="309"/>
      <c r="H19" s="163"/>
      <c r="I19" s="345"/>
      <c r="J19" s="309"/>
      <c r="K19" s="163"/>
      <c r="L19" s="345"/>
      <c r="M19" s="309"/>
      <c r="N19" s="181"/>
      <c r="O19" s="345"/>
      <c r="P19" s="309"/>
      <c r="Q19" s="181"/>
      <c r="R19" s="345"/>
      <c r="S19" s="309"/>
      <c r="T19" s="181"/>
      <c r="U19" s="345"/>
      <c r="V19" s="309"/>
      <c r="W19" s="181"/>
      <c r="X19" s="345"/>
      <c r="Y19" s="309"/>
    </row>
    <row r="20" spans="2:25" ht="24" customHeight="1">
      <c r="B20" s="347" t="s">
        <v>36</v>
      </c>
      <c r="C20" s="9" t="s">
        <v>209</v>
      </c>
      <c r="D20" s="308" t="s">
        <v>24</v>
      </c>
      <c r="E20" s="233"/>
      <c r="F20" s="345">
        <v>3974</v>
      </c>
      <c r="G20" s="309">
        <v>8500</v>
      </c>
      <c r="H20" s="163"/>
      <c r="I20" s="345">
        <v>28105</v>
      </c>
      <c r="J20" s="309">
        <v>2</v>
      </c>
      <c r="K20" s="163"/>
      <c r="L20" s="345">
        <v>0</v>
      </c>
      <c r="M20" s="309">
        <v>0</v>
      </c>
      <c r="N20" s="181"/>
      <c r="O20" s="345">
        <v>16374</v>
      </c>
      <c r="P20" s="309">
        <v>11800</v>
      </c>
      <c r="Q20" s="181"/>
      <c r="R20" s="345">
        <v>0</v>
      </c>
      <c r="S20" s="309">
        <v>0</v>
      </c>
      <c r="T20" s="181"/>
      <c r="U20" s="345">
        <v>0</v>
      </c>
      <c r="V20" s="309">
        <v>0</v>
      </c>
      <c r="W20" s="181"/>
      <c r="X20" s="345">
        <f>F20+I20+L20+O20+R20+U20</f>
        <v>48453</v>
      </c>
      <c r="Y20" s="309">
        <f>M20+P20+S20+V20+J20+G20</f>
        <v>20302</v>
      </c>
    </row>
    <row r="21" spans="2:25" ht="24" customHeight="1">
      <c r="B21" s="346"/>
      <c r="C21" s="9"/>
      <c r="D21" s="307"/>
      <c r="E21" s="233"/>
      <c r="F21" s="345"/>
      <c r="G21" s="309"/>
      <c r="H21" s="163"/>
      <c r="I21" s="345"/>
      <c r="J21" s="309"/>
      <c r="K21" s="163"/>
      <c r="L21" s="345"/>
      <c r="M21" s="309"/>
      <c r="N21" s="181"/>
      <c r="O21" s="345"/>
      <c r="P21" s="309"/>
      <c r="Q21" s="181"/>
      <c r="R21" s="345"/>
      <c r="S21" s="309"/>
      <c r="T21" s="181"/>
      <c r="U21" s="345"/>
      <c r="V21" s="309"/>
      <c r="W21" s="181"/>
      <c r="X21" s="345"/>
      <c r="Y21" s="309"/>
    </row>
    <row r="22" spans="2:25" ht="24" customHeight="1">
      <c r="B22" s="162"/>
      <c r="C22" s="9"/>
      <c r="D22" s="310" t="s">
        <v>325</v>
      </c>
      <c r="E22" s="233"/>
      <c r="F22" s="345">
        <v>0</v>
      </c>
      <c r="G22" s="309">
        <v>0</v>
      </c>
      <c r="H22" s="163"/>
      <c r="I22" s="345"/>
      <c r="J22" s="309">
        <v>0</v>
      </c>
      <c r="K22" s="163"/>
      <c r="L22" s="345">
        <v>0</v>
      </c>
      <c r="M22" s="309">
        <v>0</v>
      </c>
      <c r="N22" s="181"/>
      <c r="O22" s="345">
        <v>126</v>
      </c>
      <c r="P22" s="309">
        <v>67</v>
      </c>
      <c r="Q22" s="181"/>
      <c r="R22" s="345">
        <v>0</v>
      </c>
      <c r="S22" s="309">
        <v>0</v>
      </c>
      <c r="T22" s="181"/>
      <c r="U22" s="345">
        <v>0</v>
      </c>
      <c r="V22" s="309"/>
      <c r="W22" s="181"/>
      <c r="X22" s="345">
        <f>F22+I22+L22+O22+R22+U22</f>
        <v>126</v>
      </c>
      <c r="Y22" s="309">
        <f>M22+P22+S22+V22+J22+G22</f>
        <v>67</v>
      </c>
    </row>
    <row r="23" spans="2:25" ht="24" customHeight="1">
      <c r="B23" s="162"/>
      <c r="C23" s="9"/>
      <c r="D23" s="307"/>
      <c r="E23" s="233"/>
      <c r="F23" s="345"/>
      <c r="G23" s="309"/>
      <c r="H23" s="163"/>
      <c r="I23" s="345"/>
      <c r="J23" s="309"/>
      <c r="K23" s="163"/>
      <c r="L23" s="345"/>
      <c r="M23" s="309"/>
      <c r="N23" s="181"/>
      <c r="O23" s="345"/>
      <c r="P23" s="309"/>
      <c r="Q23" s="181"/>
      <c r="R23" s="345"/>
      <c r="S23" s="309"/>
      <c r="T23" s="181"/>
      <c r="U23" s="345"/>
      <c r="V23" s="309"/>
      <c r="W23" s="181"/>
      <c r="X23" s="345"/>
      <c r="Y23" s="309"/>
    </row>
    <row r="24" spans="2:25" ht="24" customHeight="1">
      <c r="B24" s="347" t="s">
        <v>253</v>
      </c>
      <c r="C24" s="9" t="s">
        <v>209</v>
      </c>
      <c r="D24" s="308" t="s">
        <v>255</v>
      </c>
      <c r="E24" s="233"/>
      <c r="F24" s="345">
        <v>9044</v>
      </c>
      <c r="G24" s="309">
        <v>6304</v>
      </c>
      <c r="H24" s="163"/>
      <c r="I24" s="345">
        <v>0</v>
      </c>
      <c r="J24" s="309">
        <v>0</v>
      </c>
      <c r="K24" s="163"/>
      <c r="L24" s="345">
        <v>0</v>
      </c>
      <c r="M24" s="309">
        <v>0</v>
      </c>
      <c r="N24" s="181"/>
      <c r="O24" s="345">
        <v>0</v>
      </c>
      <c r="P24" s="309">
        <v>0</v>
      </c>
      <c r="Q24" s="181"/>
      <c r="R24" s="345">
        <v>0</v>
      </c>
      <c r="S24" s="309">
        <v>0</v>
      </c>
      <c r="T24" s="181"/>
      <c r="U24" s="345">
        <v>23000</v>
      </c>
      <c r="V24" s="309">
        <v>25000</v>
      </c>
      <c r="W24" s="181"/>
      <c r="X24" s="345">
        <f>F24+I24+L24+O24+R24+U24</f>
        <v>32044</v>
      </c>
      <c r="Y24" s="309">
        <f>M24+P24+S24+V24+J24+G24</f>
        <v>31304</v>
      </c>
    </row>
    <row r="25" spans="2:25" ht="24" customHeight="1">
      <c r="B25" s="153"/>
      <c r="C25" s="233"/>
      <c r="D25" s="212" t="s">
        <v>254</v>
      </c>
      <c r="E25" s="233"/>
      <c r="F25" s="155"/>
      <c r="G25" s="155"/>
      <c r="H25" s="163"/>
      <c r="I25" s="336"/>
      <c r="J25" s="155"/>
      <c r="K25" s="163"/>
      <c r="L25" s="336"/>
      <c r="M25" s="155"/>
      <c r="N25" s="181"/>
      <c r="O25" s="338"/>
      <c r="P25" s="154"/>
      <c r="Q25" s="181"/>
      <c r="R25" s="338"/>
      <c r="S25" s="154"/>
      <c r="T25" s="181"/>
      <c r="U25" s="338"/>
      <c r="V25" s="154"/>
      <c r="W25" s="181"/>
      <c r="X25" s="338"/>
      <c r="Y25" s="154"/>
    </row>
    <row r="26" spans="2:25" ht="24" customHeight="1">
      <c r="B26" s="6"/>
      <c r="C26" s="233"/>
      <c r="D26" s="6"/>
      <c r="E26" s="233"/>
      <c r="F26" s="155"/>
      <c r="G26" s="155"/>
      <c r="H26" s="163"/>
      <c r="I26" s="155"/>
      <c r="J26" s="155"/>
      <c r="K26" s="163"/>
      <c r="L26" s="338"/>
      <c r="M26" s="154"/>
      <c r="N26" s="181"/>
      <c r="O26" s="338"/>
      <c r="P26" s="154"/>
      <c r="Q26" s="181"/>
      <c r="R26" s="338"/>
      <c r="S26" s="154"/>
      <c r="T26" s="181"/>
      <c r="U26" s="338"/>
      <c r="V26" s="154"/>
      <c r="W26" s="181"/>
      <c r="X26" s="338"/>
      <c r="Y26" s="154"/>
    </row>
    <row r="27" spans="2:25" ht="24" customHeight="1" thickBot="1">
      <c r="B27" s="6"/>
      <c r="C27" s="233"/>
      <c r="D27" s="193" t="s">
        <v>33</v>
      </c>
      <c r="E27" s="163"/>
      <c r="F27" s="337">
        <f>SUM(F9:F25)</f>
        <v>25078</v>
      </c>
      <c r="G27" s="211">
        <f>SUM(G9:G25)</f>
        <v>25804</v>
      </c>
      <c r="H27" s="313"/>
      <c r="I27" s="337">
        <f>SUM(I9:I25)</f>
        <v>28105</v>
      </c>
      <c r="J27" s="211">
        <f>SUM(J9:J25)</f>
        <v>2</v>
      </c>
      <c r="K27" s="304"/>
      <c r="L27" s="337">
        <f>SUM(L9:L25)</f>
        <v>3250</v>
      </c>
      <c r="M27" s="211">
        <f>SUM(M9:M25)</f>
        <v>2100</v>
      </c>
      <c r="N27" s="158"/>
      <c r="O27" s="337">
        <f>SUM(O9:O25)</f>
        <v>16500</v>
      </c>
      <c r="P27" s="211">
        <f>SUM(P9:P25)</f>
        <v>11867</v>
      </c>
      <c r="Q27" s="158"/>
      <c r="R27" s="337">
        <f>SUM(R9:R25)</f>
        <v>4100</v>
      </c>
      <c r="S27" s="211">
        <f>SUM(S9:S25)</f>
        <v>8640</v>
      </c>
      <c r="T27" s="158"/>
      <c r="U27" s="337">
        <f>SUM(U9:U25)</f>
        <v>23000</v>
      </c>
      <c r="V27" s="211">
        <f>SUM(V9:V25)</f>
        <v>25000</v>
      </c>
      <c r="W27" s="158"/>
      <c r="X27" s="337">
        <f>SUM(X9:X25)</f>
        <v>100033</v>
      </c>
      <c r="Y27" s="211">
        <f>SUM(Y9:Y25)</f>
        <v>73413</v>
      </c>
    </row>
    <row r="28" spans="2:25" ht="24" customHeight="1" thickTop="1">
      <c r="B28" s="139"/>
      <c r="C28" s="322"/>
      <c r="D28" s="140"/>
      <c r="E28" s="163"/>
      <c r="F28" s="155"/>
      <c r="G28" s="155"/>
      <c r="H28" s="163"/>
      <c r="I28" s="155"/>
      <c r="J28" s="155"/>
      <c r="K28" s="163"/>
      <c r="L28" s="155"/>
      <c r="M28" s="155"/>
      <c r="N28" s="163"/>
      <c r="O28" s="155"/>
      <c r="P28" s="155"/>
      <c r="Q28" s="163"/>
      <c r="R28" s="155"/>
      <c r="S28" s="155"/>
      <c r="T28" s="163"/>
      <c r="U28" s="155"/>
      <c r="V28" s="155"/>
      <c r="W28" s="163"/>
      <c r="X28" s="155"/>
      <c r="Y28" s="155"/>
    </row>
    <row r="29" spans="2:25" ht="24" customHeight="1">
      <c r="B29" s="139"/>
      <c r="C29" s="322"/>
      <c r="D29" s="140"/>
      <c r="E29" s="163"/>
      <c r="F29" s="155"/>
      <c r="G29" s="155"/>
      <c r="H29" s="163"/>
      <c r="I29" s="155"/>
      <c r="J29" s="155"/>
      <c r="K29" s="163"/>
      <c r="L29" s="155"/>
      <c r="M29" s="155"/>
      <c r="N29" s="163"/>
      <c r="O29" s="155"/>
      <c r="P29" s="155"/>
      <c r="Q29" s="163"/>
      <c r="R29" s="155"/>
      <c r="S29" s="155"/>
      <c r="T29" s="163"/>
      <c r="U29" s="155"/>
      <c r="V29" s="155"/>
      <c r="W29" s="163"/>
      <c r="X29" s="155"/>
      <c r="Y29" s="155"/>
    </row>
    <row r="30" spans="2:25" ht="15" customHeight="1">
      <c r="B30" s="139" t="s">
        <v>127</v>
      </c>
      <c r="C30" s="322"/>
      <c r="D30" s="140" t="s">
        <v>313</v>
      </c>
      <c r="E30" s="163"/>
      <c r="F30" s="155"/>
      <c r="G30" s="155"/>
      <c r="H30" s="163"/>
      <c r="I30" s="155"/>
      <c r="J30" s="155"/>
      <c r="K30" s="163"/>
      <c r="L30" s="155"/>
      <c r="M30" s="155"/>
      <c r="N30" s="163"/>
      <c r="O30" s="155"/>
      <c r="P30" s="155"/>
      <c r="Q30" s="163"/>
      <c r="R30" s="155"/>
      <c r="S30" s="155"/>
      <c r="T30" s="163"/>
      <c r="U30" s="155"/>
      <c r="V30" s="155"/>
      <c r="W30" s="163"/>
      <c r="X30" s="155"/>
      <c r="Y30" s="155"/>
    </row>
    <row r="31" spans="2:4" ht="15" customHeight="1">
      <c r="B31" s="12"/>
      <c r="C31" s="23"/>
      <c r="D31" s="141" t="s">
        <v>314</v>
      </c>
    </row>
    <row r="32" spans="3:4" ht="15" customHeight="1">
      <c r="C32" s="37" t="s">
        <v>328</v>
      </c>
      <c r="D32" t="s">
        <v>329</v>
      </c>
    </row>
  </sheetData>
  <mergeCells count="9">
    <mergeCell ref="B2:Y2"/>
    <mergeCell ref="B6:D7"/>
    <mergeCell ref="U6:V6"/>
    <mergeCell ref="X6:Y6"/>
    <mergeCell ref="F6:G6"/>
    <mergeCell ref="I6:J6"/>
    <mergeCell ref="L6:M6"/>
    <mergeCell ref="O6:P6"/>
    <mergeCell ref="R6:S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&amp;L&amp;"MS Serif,Kalın İtalik"&amp;8Bütçe ve Plan Şube Müdürlüğü&amp;R&amp;8&amp;D</oddHeader>
    <oddFooter>&amp;L&amp;F/Excel/Murat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H.Ü. YATIRIM HARCAMALARI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İPEK</dc:creator>
  <cp:keywords/>
  <dc:description/>
  <cp:lastModifiedBy>.</cp:lastModifiedBy>
  <cp:lastPrinted>2006-10-31T08:13:13Z</cp:lastPrinted>
  <dcterms:created xsi:type="dcterms:W3CDTF">2001-01-26T08:03:26Z</dcterms:created>
  <dcterms:modified xsi:type="dcterms:W3CDTF">2006-10-31T08:18:05Z</dcterms:modified>
  <cp:category/>
  <cp:version/>
  <cp:contentType/>
  <cp:contentStatus/>
</cp:coreProperties>
</file>