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465" activeTab="0"/>
  </bookViews>
  <sheets>
    <sheet name="Doldurulacak Formlar" sheetId="1" r:id="rId1"/>
    <sheet name="Form10" sheetId="2" r:id="rId2"/>
    <sheet name="Form11" sheetId="3" r:id="rId3"/>
    <sheet name="Form17" sheetId="4" r:id="rId4"/>
    <sheet name="Form18" sheetId="5" r:id="rId5"/>
    <sheet name="Form19(1)" sheetId="6" r:id="rId6"/>
    <sheet name="Form19(2)" sheetId="7" r:id="rId7"/>
    <sheet name="Form23" sheetId="8" r:id="rId8"/>
    <sheet name="Form27(1)" sheetId="9" r:id="rId9"/>
    <sheet name="Form27(2)" sheetId="10" r:id="rId10"/>
    <sheet name="Form27(3)" sheetId="11" r:id="rId11"/>
    <sheet name="Form27(4)" sheetId="12" r:id="rId12"/>
    <sheet name="Form27(5)" sheetId="13" r:id="rId13"/>
    <sheet name="Form27(6)" sheetId="14" r:id="rId14"/>
    <sheet name="Form27(8)" sheetId="15" r:id="rId15"/>
    <sheet name="Form27(9)" sheetId="16" r:id="rId16"/>
    <sheet name="Form28(1)" sheetId="17" r:id="rId17"/>
    <sheet name="Form28(2)" sheetId="18" r:id="rId18"/>
    <sheet name="Form28(3)" sheetId="19" r:id="rId19"/>
    <sheet name="Form28(4)" sheetId="20" r:id="rId20"/>
  </sheets>
  <externalReferences>
    <externalReference r:id="rId23"/>
  </externalReferences>
  <definedNames>
    <definedName name="_xlfn.IFERROR" hidden="1">#NAME?</definedName>
    <definedName name="AsamaAd">'Form10'!$G$10</definedName>
    <definedName name="BaslaSatir" localSheetId="2">'Form11'!$G$8</definedName>
    <definedName name="BaslaSatir" localSheetId="3">'Form17'!$D$13</definedName>
    <definedName name="BaslaSatir" localSheetId="4">'Form18'!$C$17</definedName>
    <definedName name="BaslaSatir" localSheetId="5">'Form19(1)'!$B$9</definedName>
    <definedName name="BaslaSatir" localSheetId="7">'Form23'!$B$8</definedName>
    <definedName name="BaslaSatir" localSheetId="8">'Form27(1)'!$H$8</definedName>
    <definedName name="BaslaSatir" localSheetId="12">'Form27(5)'!$F$8</definedName>
    <definedName name="BaslaSatir" localSheetId="13">'Form27(6)'!$H$9</definedName>
    <definedName name="BaslaSatir" localSheetId="14">'Form27(8)'!$B$21</definedName>
    <definedName name="BaslaSatir" localSheetId="15">'Form27(9)'!$H$8</definedName>
    <definedName name="BaslaSatir" localSheetId="16">'Form28(1)'!$A$9</definedName>
    <definedName name="BaslaSatir" localSheetId="17">'Form28(2)'!$A$9</definedName>
    <definedName name="BaslaSatir" localSheetId="18">'Form28(3)'!$B$8</definedName>
    <definedName name="BaslaSatir" localSheetId="19">'Form28(4)'!$B$9</definedName>
    <definedName name="BaslaSatir">'Form10'!$E$11</definedName>
    <definedName name="BaslaSatir1" localSheetId="10">'Form27(3)'!$C$9</definedName>
    <definedName name="BaslaSatir1" localSheetId="11">'Form27(4)'!$C$10</definedName>
    <definedName name="BaslaSatir1">'Form27(2)'!$C$9</definedName>
    <definedName name="BaslaSatir2" localSheetId="10">'Form27(3)'!$C$18</definedName>
    <definedName name="BaslaSatir2" localSheetId="11">'Form27(4)'!$C$19</definedName>
    <definedName name="BaslaSatir2">'Form27(2)'!$C$18</definedName>
    <definedName name="BaslaSatir3" localSheetId="10">'Form27(3)'!$C$34</definedName>
    <definedName name="BaslaSatir3" localSheetId="11">'Form27(4)'!$C$33</definedName>
    <definedName name="BaslaSatir3">'Form27(2)'!$C$33</definedName>
    <definedName name="BaslaYil0">#REF!</definedName>
    <definedName name="BaslaYil1">#REF!</definedName>
    <definedName name="BaslaYil2">#REF!</definedName>
    <definedName name="Baslik">'Form19(2)'!$B$4</definedName>
    <definedName name="BirimAd">'Form10'!$D$6</definedName>
    <definedName name="BirimAdi">'Form19(1)'!#REF!</definedName>
    <definedName name="ButceYil" localSheetId="2">'Form11'!$F$4</definedName>
    <definedName name="ButceYil" localSheetId="3">'Form17'!$B$5</definedName>
    <definedName name="ButceYil" localSheetId="4">'Form18'!$D$5</definedName>
    <definedName name="ButceYil" localSheetId="5">'Form19(1)'!$A$1</definedName>
    <definedName name="ButceYil" localSheetId="8">'Form27(1)'!$G$4</definedName>
    <definedName name="ButceYil" localSheetId="12">'Form27(5)'!$E$4</definedName>
    <definedName name="ButceYil" localSheetId="13">'Form27(6)'!$G$4</definedName>
    <definedName name="ButceYil" localSheetId="14">'Form27(8)'!$C$9</definedName>
    <definedName name="ButceYil" localSheetId="15">'Form27(9)'!$G$4</definedName>
    <definedName name="ButceYil" localSheetId="16">'Form28(1)'!$A$4</definedName>
    <definedName name="ButceYil">'Form10'!$D$4</definedName>
    <definedName name="ButceYili" localSheetId="16">'Form28(1)'!$A$4</definedName>
    <definedName name="ButceYili" localSheetId="17">'Form28(2)'!$A$4</definedName>
    <definedName name="ButceYili">'Form19(2)'!$C$6</definedName>
    <definedName name="cellDonerSermayeAdi" localSheetId="19">'Form28(4)'!$A$1</definedName>
    <definedName name="cellDonerSermayeAdi">'Form28(2)'!$C$1</definedName>
    <definedName name="DetayBaslaSatir">'Form17'!$B$30</definedName>
    <definedName name="DonerSermaye" localSheetId="18">'Form28(3)'!$C$1</definedName>
    <definedName name="DonerSermaye" localSheetId="19">'Form28(4)'!$C$2</definedName>
    <definedName name="DonerSermaye">'Form23'!$C$1</definedName>
    <definedName name="DonerSermayeAdi" localSheetId="17">'Form28(2)'!$A$6</definedName>
    <definedName name="DonerSermayeAdi">'Form28(1)'!$A$6</definedName>
    <definedName name="EgitimYili">'Form27(6)'!$G$6</definedName>
    <definedName name="FormatSatir" localSheetId="14">'Form27(8)'!$B$2</definedName>
    <definedName name="FormatSatir">'Form17'!$B$1</definedName>
    <definedName name="GrupKod">'Form19(2)'!$B$12</definedName>
    <definedName name="HizmetYil">'Form19(2)'!$A$2</definedName>
    <definedName name="KodBasla">#REF!</definedName>
    <definedName name="KOncYil">'Form17'!$E$15</definedName>
    <definedName name="KopyalanacakTabloSatir" localSheetId="18">'Form28(3)'!$A$4</definedName>
    <definedName name="KopyalanacakTabloSatir">'Form28(1)'!$C$4</definedName>
    <definedName name="kurum" localSheetId="10">'Form27(3)'!$C$3</definedName>
    <definedName name="kurum" localSheetId="11">'Form27(4)'!$C$3</definedName>
    <definedName name="kurum">'Form27(2)'!$C$3</definedName>
    <definedName name="KurumAd" localSheetId="2">'Form11'!$F$5</definedName>
    <definedName name="KurumAd" localSheetId="3">'Form17'!$C$5</definedName>
    <definedName name="KurumAd" localSheetId="4">'Form18'!$D$6</definedName>
    <definedName name="KurumAd" localSheetId="5">'Form19(1)'!$B$1</definedName>
    <definedName name="KurumAd" localSheetId="6">'Form19(2)'!$C$7</definedName>
    <definedName name="KurumAd" localSheetId="8">'Form27(1)'!$G$5</definedName>
    <definedName name="KurumAd" localSheetId="12">'Form27(5)'!$E$5</definedName>
    <definedName name="KurumAd" localSheetId="13">'Form27(6)'!$G$5</definedName>
    <definedName name="KurumAd" localSheetId="14">'Form27(8)'!$C$10</definedName>
    <definedName name="KurumAd" localSheetId="15">'Form27(9)'!$G$5</definedName>
    <definedName name="KurumAd" localSheetId="16">#REF!</definedName>
    <definedName name="KurumAd" localSheetId="17">#REF!</definedName>
    <definedName name="KurumAd">'Form10'!$D$5</definedName>
    <definedName name="KurumAdi" localSheetId="16">'Form28(1)'!$A$5</definedName>
    <definedName name="KurumAdi" localSheetId="17">'Form28(2)'!$A$5</definedName>
    <definedName name="KurumAdi" localSheetId="18">'Form28(3)'!$B$1</definedName>
    <definedName name="KurumAdi" localSheetId="19">'Form28(4)'!$B$2</definedName>
    <definedName name="KurumAdi">'Form23'!$B$1</definedName>
    <definedName name="KYil">'Form17'!$I$16</definedName>
    <definedName name="KYil1">'Form17'!$K$16</definedName>
    <definedName name="KYil2">'Form17'!$M$16</definedName>
    <definedName name="Kyil3">'Form17'!$O$16</definedName>
    <definedName name="OncYil">'Form17'!$E$11</definedName>
    <definedName name="OncYilHarcama">'Form17'!$F$13</definedName>
    <definedName name="OncYilOdenek">'Form17'!$E$13</definedName>
    <definedName name="_xlnm.Print_Area" localSheetId="2">'Form11'!$B$2:$J$56</definedName>
    <definedName name="_xlnm.Print_Area" localSheetId="8">'Form27(1)'!$C$2:$J$37</definedName>
    <definedName name="_xlnm.Print_Area" localSheetId="12">'Form27(5)'!$C$2:$G$21</definedName>
    <definedName name="_xlnm.Print_Area" localSheetId="13">'Form27(6)'!$C$8:$K$13</definedName>
    <definedName name="_xlnm.Print_Area" localSheetId="14">'Form27(8)'!$B$7:$F$21</definedName>
    <definedName name="_xlnm.Print_Area" localSheetId="15">'Form27(9)'!$C$2:$I$18</definedName>
    <definedName name="_xlnm.Print_Area" localSheetId="16">'Form28(1)'!$B$2:$N$42</definedName>
    <definedName name="_xlnm.Print_Titles" localSheetId="1">'Form10'!$9:$10</definedName>
    <definedName name="_xlnm.Print_Titles" localSheetId="4">'Form18'!$3:$8</definedName>
    <definedName name="Yil" localSheetId="7">'Form23'!$D$1</definedName>
    <definedName name="yil" localSheetId="9">'Form27(2)'!$C$2</definedName>
    <definedName name="yil" localSheetId="10">'Form27(3)'!$C$2</definedName>
    <definedName name="yil" localSheetId="11">'Form27(4)'!$C$2</definedName>
    <definedName name="Yil" localSheetId="18">'Form28(3)'!$D$1</definedName>
    <definedName name="Yil" localSheetId="19">'Form28(4)'!$D$2</definedName>
    <definedName name="Yil">'Form17'!$G$11</definedName>
    <definedName name="Yil1">'Form17'!$J$11</definedName>
    <definedName name="Yil1Teklif">'Form17'!$J$13</definedName>
    <definedName name="Yil2">'Form17'!$K$11</definedName>
    <definedName name="Yil2Teklif">'Form17'!$K$13</definedName>
    <definedName name="Yil3">'Form17'!$L$11</definedName>
    <definedName name="Yil3Teklif">'Form17'!$L$13</definedName>
    <definedName name="YilHazHarcama">'Form17'!$H$13</definedName>
    <definedName name="YilOdenek">'Form17'!$G$13</definedName>
    <definedName name="YilSHTah">'Form17'!$I$13</definedName>
  </definedNames>
  <calcPr fullCalcOnLoad="1"/>
</workbook>
</file>

<file path=xl/sharedStrings.xml><?xml version="1.0" encoding="utf-8"?>
<sst xmlns="http://schemas.openxmlformats.org/spreadsheetml/2006/main" count="962" uniqueCount="606">
  <si>
    <t>BÜTÇE YILI</t>
  </si>
  <si>
    <t>:</t>
  </si>
  <si>
    <t>KURUM ADI</t>
  </si>
  <si>
    <t>BİRİMLERİN HİZMET MALİYETİNİN TESPİTİNE İLİŞKİN BİLGİ FORMU</t>
  </si>
  <si>
    <t xml:space="preserve">BİRİM ADI </t>
  </si>
  <si>
    <t xml:space="preserve">  I. PERSONEL</t>
  </si>
  <si>
    <t xml:space="preserve">     1. Kadrolu personel sayısı</t>
  </si>
  <si>
    <t xml:space="preserve">     2. Sözleşmeli personel sayısı</t>
  </si>
  <si>
    <t xml:space="preserve">     4. Sürekli İşçi sayısı</t>
  </si>
  <si>
    <t xml:space="preserve"> II. YOLLUKLAR</t>
  </si>
  <si>
    <t xml:space="preserve">     1. Yurtiçi geçici görevlendirme sayısı</t>
  </si>
  <si>
    <t xml:space="preserve">     2. Yurtiçi geçici görev süresi (gün)</t>
  </si>
  <si>
    <t>III. HİZMET ALIMLARI VE BAKIM ONARIM GİDERLERİ</t>
  </si>
  <si>
    <t xml:space="preserve"> IV. TÜKETİME YÖNELİK MAL VE MALZEME ALIMLARI</t>
  </si>
  <si>
    <t xml:space="preserve">            i. Kömür (ton)</t>
  </si>
  <si>
    <t xml:space="preserve">           ii. Odun (ton)</t>
  </si>
  <si>
    <t xml:space="preserve">     3. Özel nitelikte giyecek yardımı alan personel sayısı</t>
  </si>
  <si>
    <t xml:space="preserve">     4. Giyecek yardımı alan personel sayısı</t>
  </si>
  <si>
    <t xml:space="preserve">  V. MAMUL MAL ALIMLARI</t>
  </si>
  <si>
    <t xml:space="preserve">      1. Bilgisayar (PC) sayısı</t>
  </si>
  <si>
    <t xml:space="preserve">      3. Fotokopi makinesi sayısı</t>
  </si>
  <si>
    <t xml:space="preserve">      4. Yangın söndürme cihazı sayısı</t>
  </si>
  <si>
    <t xml:space="preserve"> VI. BİRİME İLİŞKİN ÖZELLİK ARZEDEN DİĞER BİLGİLER</t>
  </si>
  <si>
    <t>Not: VI.no'lu kısımda ayrıntı kodu bazında bütçe fişlerinin düzenlenmesinde gerekli olan ve faaliyetin özelliğine göre değişen diğer bilgilere yer verilecektir.  (Örnek: Sağlık hizmetleri ile ilgili olarak hastane sayısı, yatak sayısı, vb.; eğitim hizmetleri ile ilgili olarak okul sayısı, öğrenci sayısı vb.)</t>
  </si>
  <si>
    <t xml:space="preserve">                                     Benzin(litre)</t>
  </si>
  <si>
    <t xml:space="preserve">                                     Motorin(litre)</t>
  </si>
  <si>
    <t xml:space="preserve">                                     Diğer(litre)</t>
  </si>
  <si>
    <t xml:space="preserve">      2. Yazıcı sayısı</t>
  </si>
  <si>
    <t xml:space="preserve">     2. Kiralanan bina sayısı</t>
  </si>
  <si>
    <t xml:space="preserve">     3. Kiralanan bina kullanım alanı (m2)</t>
  </si>
  <si>
    <t xml:space="preserve">     4. Kiralanan binaların yıllık kira bedelleri</t>
  </si>
  <si>
    <t xml:space="preserve">           Masaüstü bilgisayar sayısı</t>
  </si>
  <si>
    <t xml:space="preserve">           Taşınabilir bilgisayar sayısı</t>
  </si>
  <si>
    <t xml:space="preserve">         v. Fuel-oil ısıtılan alan (m2)</t>
  </si>
  <si>
    <t xml:space="preserve">         iv Fuel-oil (ısınma amaçlı) (litre)</t>
  </si>
  <si>
    <t xml:space="preserve">         vi. Doğal gaz (M3)</t>
  </si>
  <si>
    <t xml:space="preserve">         vii. Doğal gazla ısıtılan alan (m2)</t>
  </si>
  <si>
    <t xml:space="preserve">        viii. Elektirik (Kwh)</t>
  </si>
  <si>
    <t xml:space="preserve">                       Toplam (Taşıt Sayısı)</t>
  </si>
  <si>
    <t xml:space="preserve">         x.Taşıt türüne göre akaryakıt tüketimi</t>
  </si>
  <si>
    <t xml:space="preserve">     8. Ticari taşıtlardan yararlanan personel sayısı</t>
  </si>
  <si>
    <t xml:space="preserve">     7. Yolluk karşılığı tazminat alan personel sayısı</t>
  </si>
  <si>
    <t xml:space="preserve">     6. Yurtdışı sürekli görev yolluğu alan personel sayısı</t>
  </si>
  <si>
    <t xml:space="preserve">     5. Yurtdışı geçici görev süresi (gün)</t>
  </si>
  <si>
    <t xml:space="preserve">     3. Yurtiçi sürekli görev yolluğu alan personel sayısı</t>
  </si>
  <si>
    <t>TEKLİF</t>
  </si>
  <si>
    <t>YIL SONU GERÇEKLEŞME</t>
  </si>
  <si>
    <t>HAZİRAN GERÇEKLEŞME</t>
  </si>
  <si>
    <t>AÇIKLAMA</t>
  </si>
  <si>
    <t xml:space="preserve">     5. Kiralanan taşıt sayısı</t>
  </si>
  <si>
    <t xml:space="preserve">     6. Kiralanan taşıtların  yıllık kira bedelleri </t>
  </si>
  <si>
    <t xml:space="preserve">     7. Onarım ihtiyacı olan taşıt sayısı</t>
  </si>
  <si>
    <t xml:space="preserve">    8. Sözleşme ile bakım onarımı yaptırılan makine,techizat sayısı</t>
  </si>
  <si>
    <t xml:space="preserve">   10. Telefon hattı sayısı</t>
  </si>
  <si>
    <t xml:space="preserve">   11. Faks Sayısı</t>
  </si>
  <si>
    <t xml:space="preserve">   12. Cep telefonu hattı sayısı</t>
  </si>
  <si>
    <t xml:space="preserve">   14. Lisan ve diğer kurslardan yararlanan personel sayısı</t>
  </si>
  <si>
    <t xml:space="preserve">     3. Geçici işçi sayısı (Adam/Ay-Kişi)</t>
  </si>
  <si>
    <t xml:space="preserve">     4. Yurtdışı geçici görevlendirme sayısı</t>
  </si>
  <si>
    <t xml:space="preserve">     1. Hizmet binalarının toplam kapalı mekan (m2)</t>
  </si>
  <si>
    <t xml:space="preserve">    9. Sözleşme ile bakım oranırım yaptırılan makine ve techizata ilişkin sözleşme bedelleri</t>
  </si>
  <si>
    <t xml:space="preserve">   13. Geçici süreli çalışan sayısı</t>
  </si>
  <si>
    <t xml:space="preserve">     1. Yıllık su sarfiyatı  (m3)</t>
  </si>
  <si>
    <t xml:space="preserve">     2. Yıllık enerji sarfiyatı</t>
  </si>
  <si>
    <t xml:space="preserve">          iii. Odun ve kömürle ısıtılan alan</t>
  </si>
  <si>
    <t xml:space="preserve">         ix. Elektirik kullanılan alan</t>
  </si>
  <si>
    <t xml:space="preserve">                                     Benzinli taşıt sayısı</t>
  </si>
  <si>
    <t xml:space="preserve">                                     Diğer taşıt sayısı</t>
  </si>
  <si>
    <t xml:space="preserve">                                     Dizel taşıt sayısı</t>
  </si>
  <si>
    <t xml:space="preserve">                       Toplam (Akaryakıt Tüketimi-Litre)</t>
  </si>
  <si>
    <t>5. Klima Sayısı</t>
  </si>
  <si>
    <t>6. Diğer büro makineleri ile büro malzemeleri cins ve adet itibariyle bu formdaki düzenlemeye uygun olarak bir liste halinde ayrıca bildirilecektir.</t>
  </si>
  <si>
    <t>HACETTEPE ÜNİVERSİTESİ</t>
  </si>
  <si>
    <t>FİZİKSEL DEĞERLER BİLGİ FORMU*</t>
  </si>
  <si>
    <t>1.</t>
  </si>
  <si>
    <t>PERSONEL</t>
  </si>
  <si>
    <t>a)</t>
  </si>
  <si>
    <t xml:space="preserve">                  - Kadrolu Personel Sayısı</t>
  </si>
  <si>
    <t>b)</t>
  </si>
  <si>
    <t xml:space="preserve">                  - Sözleşmeli Personel Sayısı</t>
  </si>
  <si>
    <t>c)</t>
  </si>
  <si>
    <t xml:space="preserve">                  - Sürekli İşçi Sayısı</t>
  </si>
  <si>
    <t>d)</t>
  </si>
  <si>
    <t xml:space="preserve">                  - Geçici İşçi Sayısı</t>
  </si>
  <si>
    <t>SOSYAL TESİS SAYISI</t>
  </si>
  <si>
    <t xml:space="preserve">               - Eğitim ve Dinlenme Tesisi (Kamp)</t>
  </si>
  <si>
    <t>aa)</t>
  </si>
  <si>
    <t xml:space="preserve">                              . Adedi</t>
  </si>
  <si>
    <t>ab)</t>
  </si>
  <si>
    <t xml:space="preserve">                              . Kapasitesi</t>
  </si>
  <si>
    <t>ac)</t>
  </si>
  <si>
    <t xml:space="preserve">                              . Yararlanan Sayısı</t>
  </si>
  <si>
    <t xml:space="preserve">              - Eğitim Tesisi</t>
  </si>
  <si>
    <t>ba)</t>
  </si>
  <si>
    <t>bb)</t>
  </si>
  <si>
    <t>bc)</t>
  </si>
  <si>
    <t xml:space="preserve">              - Lokal</t>
  </si>
  <si>
    <t>ca)</t>
  </si>
  <si>
    <t>cb)</t>
  </si>
  <si>
    <t>cc)</t>
  </si>
  <si>
    <t xml:space="preserve">              - Memur evi</t>
  </si>
  <si>
    <t>da)</t>
  </si>
  <si>
    <t>db)</t>
  </si>
  <si>
    <t>dc)</t>
  </si>
  <si>
    <t>e)</t>
  </si>
  <si>
    <t xml:space="preserve">              - Misafirhane</t>
  </si>
  <si>
    <t>ea)</t>
  </si>
  <si>
    <t>eb)</t>
  </si>
  <si>
    <t>ec)</t>
  </si>
  <si>
    <t>f)</t>
  </si>
  <si>
    <t xml:space="preserve">              - Kreş</t>
  </si>
  <si>
    <t>fa)</t>
  </si>
  <si>
    <t>fb)</t>
  </si>
  <si>
    <t>fc)</t>
  </si>
  <si>
    <t>g)</t>
  </si>
  <si>
    <t xml:space="preserve">              - Diğer</t>
  </si>
  <si>
    <t>ga)</t>
  </si>
  <si>
    <t>gb)</t>
  </si>
  <si>
    <t>gc)</t>
  </si>
  <si>
    <t>2.</t>
  </si>
  <si>
    <t>LOJMAN SAYISI</t>
  </si>
  <si>
    <t xml:space="preserve">              - Dolu</t>
  </si>
  <si>
    <t xml:space="preserve">              - Boş</t>
  </si>
  <si>
    <t xml:space="preserve">                              . Boş Olup Kullanılmaz Durumdakiler</t>
  </si>
  <si>
    <t xml:space="preserve">                                          . Kullanılır</t>
  </si>
  <si>
    <t>3.</t>
  </si>
  <si>
    <t>TELEFON / FAKS SAYISI</t>
  </si>
  <si>
    <t xml:space="preserve">              - Telefon</t>
  </si>
  <si>
    <t xml:space="preserve">                              . Santrale Bağlı</t>
  </si>
  <si>
    <t xml:space="preserve">                              . Müstakil</t>
  </si>
  <si>
    <t>aba)</t>
  </si>
  <si>
    <t xml:space="preserve">                                                            Milletlerarası Açık</t>
  </si>
  <si>
    <t>abb)</t>
  </si>
  <si>
    <t xml:space="preserve">                                                            Şehirlerarası Açık</t>
  </si>
  <si>
    <t>abc)</t>
  </si>
  <si>
    <t xml:space="preserve">                                                            Şehiriçi</t>
  </si>
  <si>
    <t xml:space="preserve">                              . Cep Telefonu</t>
  </si>
  <si>
    <t xml:space="preserve">              - Faks</t>
  </si>
  <si>
    <t xml:space="preserve">                  - Bilgiye Abonelik Sistemi*</t>
  </si>
  <si>
    <t>T O P L A M</t>
  </si>
  <si>
    <t>XLSReadWriteII Copyright(c) 2005 Axolot Data</t>
  </si>
  <si>
    <t>ULUSLARARASI KURULUŞLARA ÜYELİK BİLGİ FORMU</t>
  </si>
  <si>
    <t>(TL)</t>
  </si>
  <si>
    <t>BÜTÇE BİLGİLERİ</t>
  </si>
  <si>
    <t>BAŞLANGIÇ ÖDENEĞİ</t>
  </si>
  <si>
    <t>HARCAMA</t>
  </si>
  <si>
    <t>HAZİRAN SONU HARCAMASI</t>
  </si>
  <si>
    <t>YIL SONU HARCAMA TAHMİNİ</t>
  </si>
  <si>
    <t>BÜTÇE TEKLİFİ</t>
  </si>
  <si>
    <t>BÜTÇE TAHMİNİ</t>
  </si>
  <si>
    <t>SIRA NO</t>
  </si>
  <si>
    <t>ULUSLARARASI KURULUŞUN ADI</t>
  </si>
  <si>
    <t>KURULUŞA ÜYELİĞİN YASAL DAYANAĞI (Kanun,Karar,Anlaşma,Protokol vb.)</t>
  </si>
  <si>
    <t>Yıllık Aidat veya Katkı Payı</t>
  </si>
  <si>
    <t>TOPLANTI SAYISI</t>
  </si>
  <si>
    <t>TOPLANTIYA KATILAN KİŞİ SAYISI</t>
  </si>
  <si>
    <t>DÖVİZ CİNSİ</t>
  </si>
  <si>
    <t>MİKTAR DÖVİZ</t>
  </si>
  <si>
    <t>MİKTAR TL</t>
  </si>
  <si>
    <t>BÜTÇE YILI :</t>
  </si>
  <si>
    <t>KURUM ADI :</t>
  </si>
  <si>
    <t>(T) Cetveli Sıra No</t>
  </si>
  <si>
    <t>Taşıtın Cinsi</t>
  </si>
  <si>
    <t>Diferansiyel</t>
  </si>
  <si>
    <t>Adet</t>
  </si>
  <si>
    <t>Kullanım Yeri</t>
  </si>
  <si>
    <t>Finansman Kaynağı</t>
  </si>
  <si>
    <t>KULLANILAN TAŞITLARA İLİŞKİN BİLGİ FORMU</t>
  </si>
  <si>
    <t>Sıra No</t>
  </si>
  <si>
    <t>MEVCUT TAŞIT SAYISI ve YAŞI¹</t>
  </si>
  <si>
    <t>HİZMET ALIMI SURETİYLE KULLANILAN 
TAŞIT SAYISI</t>
  </si>
  <si>
    <t>TOPLAM 
KULLANILAN TAŞIT 
SAYISI
(3) = (1+2)</t>
  </si>
  <si>
    <t>Bütçe</t>
  </si>
  <si>
    <t>Döner Sermaye + Diğer</t>
  </si>
  <si>
    <t>TOPLAM
(1)</t>
  </si>
  <si>
    <t>0-1</t>
  </si>
  <si>
    <t>2-5</t>
  </si>
  <si>
    <t>5-9</t>
  </si>
  <si>
    <t>10-15</t>
  </si>
  <si>
    <t>15+</t>
  </si>
  <si>
    <t>TOPLAM</t>
  </si>
  <si>
    <t>Döner 
Sermaye + Diğer</t>
  </si>
  <si>
    <t>TOPLAM
(2)</t>
  </si>
  <si>
    <t>T01a</t>
  </si>
  <si>
    <t>Binek otomobil (*)</t>
  </si>
  <si>
    <t>T01b</t>
  </si>
  <si>
    <t>Binek otomobil (**)</t>
  </si>
  <si>
    <t>T02</t>
  </si>
  <si>
    <t>Binek otomobil</t>
  </si>
  <si>
    <t>T03</t>
  </si>
  <si>
    <t>Station-Wagon</t>
  </si>
  <si>
    <t>T04</t>
  </si>
  <si>
    <t>Arazi binek (Enaz 4, en çok 8 kişilik)</t>
  </si>
  <si>
    <t>T05</t>
  </si>
  <si>
    <t>Minibüs (Sürücü dahil en fazla 15 kişilik)</t>
  </si>
  <si>
    <t>T06</t>
  </si>
  <si>
    <t>Kaptı-kaçtı (Arazi)</t>
  </si>
  <si>
    <t>T07</t>
  </si>
  <si>
    <t>Pick-up (Kamyonet, şoför dahil 3 veya 6 kişilik)</t>
  </si>
  <si>
    <t>T08</t>
  </si>
  <si>
    <t>Pick-up (Kamyonet, arazi hizmetleri için şoför dahil 3 veya 6 kişilik)</t>
  </si>
  <si>
    <t>T09</t>
  </si>
  <si>
    <t>Panel</t>
  </si>
  <si>
    <t>T10</t>
  </si>
  <si>
    <t>Midibüs (Sürücü dahil en fazla 26 kişilik)</t>
  </si>
  <si>
    <t>T11a</t>
  </si>
  <si>
    <t>Otobüs (Sürücü dahil en az 27 kişilik)</t>
  </si>
  <si>
    <t>T11b</t>
  </si>
  <si>
    <t>Otobüs (Sürücü dahil en az 41 kişilik)</t>
  </si>
  <si>
    <t>T12</t>
  </si>
  <si>
    <t>Kamyon şasi-kabin tam yüklü ağırlığı en az 3.501 Kg.</t>
  </si>
  <si>
    <t>T13</t>
  </si>
  <si>
    <t>Kamyon şasi-kabin tam yüklü ağırlığı en az 12.000 Kg.</t>
  </si>
  <si>
    <t>T14</t>
  </si>
  <si>
    <t>Kamyon şasi-kabin tam yüklü ağırlığı en az 17.000 Kg.</t>
  </si>
  <si>
    <t>T15</t>
  </si>
  <si>
    <t>Ambulans (Tıbbi donanımlı)</t>
  </si>
  <si>
    <t>"</t>
  </si>
  <si>
    <t>T16</t>
  </si>
  <si>
    <t>Ambulans arazi hizmetleri için</t>
  </si>
  <si>
    <t>T17</t>
  </si>
  <si>
    <t>Pick-up (Kamyonet) cenaze arabası yapılmak üzere</t>
  </si>
  <si>
    <t>T18</t>
  </si>
  <si>
    <t>Motorsiklet en az 45-250 cc.lik</t>
  </si>
  <si>
    <t>T19</t>
  </si>
  <si>
    <t>Motorsiklet en az 600 cc.lik</t>
  </si>
  <si>
    <t>T20</t>
  </si>
  <si>
    <t>Bisiklet</t>
  </si>
  <si>
    <t>T21a</t>
  </si>
  <si>
    <t>Güvenlik önlemli binek otomobil  (Cinsi ve Fiyatı Maliye Bakanlığınca Belirlenir.)</t>
  </si>
  <si>
    <t>T21b</t>
  </si>
  <si>
    <t>Güvenlik önlemli servis taşıtı (Cinsi ve Fiyatı Maliye Bakanlığınca Belirlenir.)</t>
  </si>
  <si>
    <t>T22</t>
  </si>
  <si>
    <t>Diğer Taşıtlar</t>
  </si>
  <si>
    <r>
      <rPr>
        <b/>
        <sz val="11"/>
        <color indexed="8"/>
        <rFont val="Tahoma"/>
        <family val="2"/>
      </rPr>
      <t>NOT:</t>
    </r>
    <r>
      <rPr>
        <sz val="11"/>
        <color indexed="8"/>
        <rFont val="Tahoma"/>
        <family val="2"/>
      </rPr>
      <t xml:space="preserve">
1) Mevcut taşıt sayısına hizmet alımı suretiyle edinilen taşıtlar dahil değildir.
</t>
    </r>
  </si>
  <si>
    <t>DÖNER SERMAYE İŞLETMELERİ GENEL MALİ DURUM FORMU</t>
  </si>
  <si>
    <t>DÖNER SERMAYE ADI: DÖNER SERMAYE İŞLETMESİ SAĞLIK MERKEZLERİ BİRİMİ</t>
  </si>
  <si>
    <t>GELİRLER</t>
  </si>
  <si>
    <t>MAL VE HİZMET GELİRLERİ (Toplam)</t>
  </si>
  <si>
    <t>Sağlık Hizmeti Gelirleri</t>
  </si>
  <si>
    <t>Orman Gelirleri</t>
  </si>
  <si>
    <t>Tarım ve Hayvancılık Gelirleri</t>
  </si>
  <si>
    <t>Mesleki Eğitim Gelirleri</t>
  </si>
  <si>
    <t>Belgelendirme ve İzin Verme Gelirleri</t>
  </si>
  <si>
    <t>Baskı, Matbaa ve Darphane Gelirleri</t>
  </si>
  <si>
    <t>Barınma ve Konaklama Gelirleri</t>
  </si>
  <si>
    <t>İmalat, Yenileştirme, Bakım, Onarım ve Kurtarma Gelirleri</t>
  </si>
  <si>
    <t>Proje, Araştırma ve Geliştirme Gelirleri</t>
  </si>
  <si>
    <t>Eğitim ve Danışmanlık Gelirleri</t>
  </si>
  <si>
    <t>Sınav, Ölçme ve Değerlendirme Gelirleri</t>
  </si>
  <si>
    <t>Muayene, Ölçüm, Kontrol ve Denetim Gelirleri</t>
  </si>
  <si>
    <t>Tasfiye Edilecek Eşya ve Hurda Satış Gelirleri</t>
  </si>
  <si>
    <t>Pay Niteliğinde Elde Edilen Gelirler</t>
  </si>
  <si>
    <t>Diğer Mal ve Hizmet Gelirleri</t>
  </si>
  <si>
    <t>ALINAN BAĞIŞ VE YARDIMLAR (Toplam)</t>
  </si>
  <si>
    <t>Yurtdışından Alınan Bağış ve Yardımlar</t>
  </si>
  <si>
    <t>Cari</t>
  </si>
  <si>
    <t>Sermaye</t>
  </si>
  <si>
    <t>Bağlı Olunan İdareden Alınan Bağış ve Yardımlar</t>
  </si>
  <si>
    <t>Diğer İdarelerden Alınan Bağış ve Yardımlar</t>
  </si>
  <si>
    <t>Kurumlardan ve Kişilerden Alınan Bağış ve Yardımlar</t>
  </si>
  <si>
    <t>Proje Yardımları</t>
  </si>
  <si>
    <t>SERMAYE GELİRLERİ (Toplam)</t>
  </si>
  <si>
    <t>Taşınır Satış Gelirleri</t>
  </si>
  <si>
    <t>Menkul Kıymet ve Varlık Satış Gelirleri</t>
  </si>
  <si>
    <t>VERİLEN BORÇLARDAN KAYNAKLANAN ALACAKLARDAN TAHSİLAT (Toplam)</t>
  </si>
  <si>
    <t>DİĞER GELİRLER (Toplam)</t>
  </si>
  <si>
    <t>Faiz Gelirleri</t>
  </si>
  <si>
    <t>Alınan Paylar</t>
  </si>
  <si>
    <t>Para Cezaları</t>
  </si>
  <si>
    <t>Kira Gelirleri</t>
  </si>
  <si>
    <t>Fazla ve Yersiz Ödemelerden Kaynaklanan Gelirler</t>
  </si>
  <si>
    <t>Diğer Çeşitli Gelirler</t>
  </si>
  <si>
    <t>GİDERLER</t>
  </si>
  <si>
    <t>PERSONEL GİDERLERİ (Toplam)</t>
  </si>
  <si>
    <t>Memurlar</t>
  </si>
  <si>
    <t>Sözleşmeli Personel</t>
  </si>
  <si>
    <t>İşçiler</t>
  </si>
  <si>
    <t>Geçici Süreli Çalışanlar</t>
  </si>
  <si>
    <t>EK ÖDEME (Toplam)</t>
  </si>
  <si>
    <t>Kârdan Ödenen Ek Ödemeler</t>
  </si>
  <si>
    <t>Hasılat Üzerinden Ödenen Ek Ödemeler</t>
  </si>
  <si>
    <t>Diğer Ek Ödemeler</t>
  </si>
  <si>
    <t>SOSYAL GÜVENLİK KURUMLARINA DEVLET PRİMİ GİDERLERİ (Toplam)</t>
  </si>
  <si>
    <t>Diğer Personel</t>
  </si>
  <si>
    <t>MAL VE HİZMET ALIM GİDERLERİ (Toplam)</t>
  </si>
  <si>
    <t>Üretime Yönelik Mal ve Malzeme Alımları</t>
  </si>
  <si>
    <t>Tüketime Yönelik Mal ve Malzeme Alımları</t>
  </si>
  <si>
    <t>Yolluklar</t>
  </si>
  <si>
    <t>Görev Giderleri</t>
  </si>
  <si>
    <t>Hizmet Alımları</t>
  </si>
  <si>
    <t>Temsil ve Tanıtma Giderleri</t>
  </si>
  <si>
    <t>Menkul Mal, Gayrimaddi Hak Alım, Bakım ve Onarım Giderleri</t>
  </si>
  <si>
    <t>Gayrimenkul Mal Bakım ve Onarım Giderleri</t>
  </si>
  <si>
    <t>Tedavi ve Cenaze Giderleri</t>
  </si>
  <si>
    <t>CARİ TRANSFERLER (Toplam)</t>
  </si>
  <si>
    <t>Görev Zararları</t>
  </si>
  <si>
    <t>Kâr Amacı Gütmeyen Kuruluşlara Yapılan Transferler</t>
  </si>
  <si>
    <t>Hane Halkına Yapılan Transferler</t>
  </si>
  <si>
    <t>Yurtdışına Yapılan Transferler</t>
  </si>
  <si>
    <t>Gelirlerden ve Kârlardan Ayrılan Paylar</t>
  </si>
  <si>
    <t>Diğer Transferler</t>
  </si>
  <si>
    <t>SERMAYE GİDERLERİ (Toplam)</t>
  </si>
  <si>
    <t>Mamul Mal Alımları (Mefruşat, makine ve teçhizat, taşıt, iş makinası, yayın)</t>
  </si>
  <si>
    <t>Menkul Sermaye Üretim Giderleri</t>
  </si>
  <si>
    <t>Gayri Maddi Hak Alımları</t>
  </si>
  <si>
    <t>Gayrimenkul Alımları ve Kamulaştırma Giderleri</t>
  </si>
  <si>
    <t>Gayrimenkul Sermaye Üretim Giderleri</t>
  </si>
  <si>
    <t>Menkul Malların Büyük Onarım Giderleri</t>
  </si>
  <si>
    <t>Gayrimenkul Büyük Onarım Giderleri</t>
  </si>
  <si>
    <t>Diğer Sermaye Giderleri</t>
  </si>
  <si>
    <t>SERMAYE TRANSFERLERİ (Toplam)</t>
  </si>
  <si>
    <t>Yurt içi Sermaye Transferleri</t>
  </si>
  <si>
    <t>Yurt dışı Sermaye Transferleri</t>
  </si>
  <si>
    <t>BORÇ VERME VE GERİ ÖDEME (Toplam)</t>
  </si>
  <si>
    <t>DİĞER GİDERLER (Toplam)</t>
  </si>
  <si>
    <t>MALİ YÜKÜMLÜLÜKLER</t>
  </si>
  <si>
    <t>Hazine Payı</t>
  </si>
  <si>
    <t>Ar-ge Payı</t>
  </si>
  <si>
    <t>Diğer</t>
  </si>
  <si>
    <t>FİNANSMAN DURUMU</t>
  </si>
  <si>
    <t>NAKİT (Kasa-Banka)</t>
  </si>
  <si>
    <t>BORÇ</t>
  </si>
  <si>
    <t>Firma Borçları</t>
  </si>
  <si>
    <t>Personel Borçları</t>
  </si>
  <si>
    <t>Diğer Borçlar</t>
  </si>
  <si>
    <t>ALACAK</t>
  </si>
  <si>
    <t>ADET</t>
  </si>
  <si>
    <t xml:space="preserve">1 ARACIN AYLIK ORT. KİRA BEDELİ </t>
  </si>
  <si>
    <t>1 ARACIN AYLIK ORT. KULLANIM SÜRESİ</t>
  </si>
  <si>
    <t>Toplam</t>
  </si>
  <si>
    <t xml:space="preserve">Şoförsüz  </t>
  </si>
  <si>
    <t>Şoförlü</t>
  </si>
  <si>
    <t xml:space="preserve">Şoförsüz </t>
  </si>
  <si>
    <t>DÖNER SERMAYE-DİĞER</t>
  </si>
  <si>
    <t>BÜTÇE</t>
  </si>
  <si>
    <t>TAŞITIN CİNSİ</t>
  </si>
  <si>
    <t>KURUM:</t>
  </si>
  <si>
    <t>YILI:</t>
  </si>
  <si>
    <t>2022 YILINDA HİZMET ALIMI SURETİYLE KULLANILACAK TAŞITLARA İLİŞKİN BİLGİ FORMU</t>
  </si>
  <si>
    <t>FİZİKSEL DEĞERLER BİLGİ FORMU</t>
  </si>
  <si>
    <t>1.a</t>
  </si>
  <si>
    <t>Akademik Birim Sayısı</t>
  </si>
  <si>
    <t>Fakülte</t>
  </si>
  <si>
    <t>1.b</t>
  </si>
  <si>
    <t>Yüksekokul</t>
  </si>
  <si>
    <t>1.c</t>
  </si>
  <si>
    <t>Meslek YO</t>
  </si>
  <si>
    <t>1.d</t>
  </si>
  <si>
    <t>Enstitü</t>
  </si>
  <si>
    <t>1.e</t>
  </si>
  <si>
    <t>Merkez</t>
  </si>
  <si>
    <t>Fiziki Kapasite</t>
  </si>
  <si>
    <t>Hizmet Binası Sayısı</t>
  </si>
  <si>
    <t>2.a.a</t>
  </si>
  <si>
    <t>Merkez kampüsteki bina sayısı</t>
  </si>
  <si>
    <t>2.a.b</t>
  </si>
  <si>
    <t>İlçelerdeki bina sayısı</t>
  </si>
  <si>
    <t>2.a.c</t>
  </si>
  <si>
    <t>Merkez Dışındaki Yerleşke Sayısı</t>
  </si>
  <si>
    <t>2.b.a</t>
  </si>
  <si>
    <t>İl içindeki yerleşke sayısı</t>
  </si>
  <si>
    <t>2.b.b</t>
  </si>
  <si>
    <t>İlçelerdeki yerleşke sayısı</t>
  </si>
  <si>
    <t>2.b.c</t>
  </si>
  <si>
    <t>2.c</t>
  </si>
  <si>
    <t>Derslik Sayısı</t>
  </si>
  <si>
    <t>2.d</t>
  </si>
  <si>
    <t>Derslik Alanı (m2)</t>
  </si>
  <si>
    <t>2.e</t>
  </si>
  <si>
    <t>Öğrenci Yurdu</t>
  </si>
  <si>
    <t>2.e.a</t>
  </si>
  <si>
    <t>Yurt Sayısı (Blok/Bina)</t>
  </si>
  <si>
    <t>2.e.b</t>
  </si>
  <si>
    <t>Yurt Kapasitesi (Öğrenci barındırma kapasitesi)</t>
  </si>
  <si>
    <t>2.f</t>
  </si>
  <si>
    <t>Toplam Kullanımdaki Açık-Kapalı Alan (m2)</t>
  </si>
  <si>
    <t>2.g</t>
  </si>
  <si>
    <t>Toplam Kullanımdaki Kapalı Alan (m2)</t>
  </si>
  <si>
    <t>2.h</t>
  </si>
  <si>
    <t>Kiralanan Hizmet Binası (eğitim-idari)</t>
  </si>
  <si>
    <t>2.h.a</t>
  </si>
  <si>
    <t>Sayısı</t>
  </si>
  <si>
    <t>2.h.b</t>
  </si>
  <si>
    <t>Kullanım Alanı (m2)</t>
  </si>
  <si>
    <t>3.a</t>
  </si>
  <si>
    <t>Lojmanlar</t>
  </si>
  <si>
    <t>Sahip Olunan</t>
  </si>
  <si>
    <t>3.b</t>
  </si>
  <si>
    <t>Tahsis Edilen</t>
  </si>
  <si>
    <t>3.c</t>
  </si>
  <si>
    <t>Kiralanan</t>
  </si>
  <si>
    <t>3.d</t>
  </si>
  <si>
    <t>Ortalama Aylık Kira Tutarı</t>
  </si>
  <si>
    <t>3.d.a</t>
  </si>
  <si>
    <t>İdare Bütçesinden Ödenen</t>
  </si>
  <si>
    <t>3.d.b</t>
  </si>
  <si>
    <t>Kullanıcı Personel Tarafından Ödenen</t>
  </si>
  <si>
    <t>GENEL TOPLAM</t>
  </si>
  <si>
    <t>SAĞLIK BİLİMLERİ</t>
  </si>
  <si>
    <t>SOSYAL BİLİMLER</t>
  </si>
  <si>
    <t>FEN BİLİMLERİ</t>
  </si>
  <si>
    <t>YÜKSEK LİSANS</t>
  </si>
  <si>
    <t>LİSANS</t>
  </si>
  <si>
    <t>ÖN LİSANS</t>
  </si>
  <si>
    <t>DOKTORA</t>
  </si>
  <si>
    <t>II. ÖĞRETİM</t>
  </si>
  <si>
    <t>ÖRGÜN</t>
  </si>
  <si>
    <r>
      <t xml:space="preserve">ÖĞRENCİ KONTENJAN SAYISI </t>
    </r>
    <r>
      <rPr>
        <b/>
        <vertAlign val="superscript"/>
        <sz val="9"/>
        <rFont val="Tahoma"/>
        <family val="2"/>
      </rPr>
      <t>(2)</t>
    </r>
  </si>
  <si>
    <r>
      <t xml:space="preserve">BİRİMİ </t>
    </r>
    <r>
      <rPr>
        <b/>
        <vertAlign val="superscript"/>
        <sz val="9"/>
        <rFont val="Tahoma"/>
        <family val="2"/>
      </rPr>
      <t>(1)</t>
    </r>
  </si>
  <si>
    <t>ÖĞRENCİ KONTENJAN SAYILARI BİLGİ FORMU</t>
  </si>
  <si>
    <t>YIL:</t>
  </si>
  <si>
    <t>ÖĞRENCİ SAYILARI BİLGİ FORMU</t>
  </si>
  <si>
    <r>
      <t xml:space="preserve">ÖĞRENCİ SAYISI </t>
    </r>
    <r>
      <rPr>
        <b/>
        <vertAlign val="superscript"/>
        <sz val="9"/>
        <rFont val="Tahoma"/>
        <family val="2"/>
      </rPr>
      <t>(2)</t>
    </r>
  </si>
  <si>
    <t>UZAKTAN ÖĞRETİM</t>
  </si>
  <si>
    <t>AÇIK ÖĞRETİM</t>
  </si>
  <si>
    <t>YIL</t>
  </si>
  <si>
    <t>KURUM</t>
  </si>
  <si>
    <t>YABANCI ÖĞRENCİ SAYILARI BİLGİ FORMU</t>
  </si>
  <si>
    <r>
      <t xml:space="preserve">BİRİMİ </t>
    </r>
    <r>
      <rPr>
        <b/>
        <vertAlign val="superscript"/>
        <sz val="10"/>
        <rFont val="Tahoma"/>
        <family val="2"/>
      </rPr>
      <t>(1)</t>
    </r>
  </si>
  <si>
    <r>
      <t xml:space="preserve">ÖĞRENCİ SAYISI </t>
    </r>
    <r>
      <rPr>
        <b/>
        <vertAlign val="superscript"/>
        <sz val="10"/>
        <rFont val="Tahoma"/>
        <family val="2"/>
      </rPr>
      <t>(2)</t>
    </r>
  </si>
  <si>
    <t>TÜRK SOYLU</t>
  </si>
  <si>
    <t>DİĞER</t>
  </si>
  <si>
    <t>KAMU İDARELERİ BURSLARIYLA GELEN</t>
  </si>
  <si>
    <t>İKİLİ ANLAŞMALAR ÇERÇEVESİNDE GELEN</t>
  </si>
  <si>
    <t>ÖNLİSANS</t>
  </si>
  <si>
    <t>PERSONEL BİLGİ FORMU (1)</t>
  </si>
  <si>
    <t/>
  </si>
  <si>
    <t>BÜTÇE YILI:</t>
  </si>
  <si>
    <t>KURUM ADI:</t>
  </si>
  <si>
    <t>Öğretim Elemanı</t>
  </si>
  <si>
    <t>Öğretim Üyesi</t>
  </si>
  <si>
    <t>10.a.a</t>
  </si>
  <si>
    <t>Profesör</t>
  </si>
  <si>
    <t>10.a.b</t>
  </si>
  <si>
    <t>Doçent</t>
  </si>
  <si>
    <t>10.a.c</t>
  </si>
  <si>
    <t>10.b</t>
  </si>
  <si>
    <t>Öğretim Görevlisi</t>
  </si>
  <si>
    <t>İdari Personel</t>
  </si>
  <si>
    <t>11.a</t>
  </si>
  <si>
    <t>657/4-a</t>
  </si>
  <si>
    <t>11.b</t>
  </si>
  <si>
    <t>657/4-b</t>
  </si>
  <si>
    <t>12.</t>
  </si>
  <si>
    <t>Yabancı Uyruklu Öğretim Elemanı</t>
  </si>
  <si>
    <t>13.</t>
  </si>
  <si>
    <t>Geçici İşçi</t>
  </si>
  <si>
    <t>14.</t>
  </si>
  <si>
    <t>Sürekli İşçi</t>
  </si>
  <si>
    <t xml:space="preserve">AKADEMİK ETKİLEŞİM BİLGİ FORMU </t>
  </si>
  <si>
    <t>EĞİTİM YILI</t>
  </si>
  <si>
    <t>Uluslararası Ortak Eğitim-Öğretim (2547/43)</t>
  </si>
  <si>
    <t>FARABİ</t>
  </si>
  <si>
    <t>MEVLANA</t>
  </si>
  <si>
    <t>ERASMUS</t>
  </si>
  <si>
    <t>17.a</t>
  </si>
  <si>
    <t>Öğrenci Sayısı</t>
  </si>
  <si>
    <t>Gelen</t>
  </si>
  <si>
    <t>17.b</t>
  </si>
  <si>
    <t>Gönderilen</t>
  </si>
  <si>
    <t>17.c</t>
  </si>
  <si>
    <t>Değişim/Ortak Eğitim-Öğretim Yürütülen Program Sayısı</t>
  </si>
  <si>
    <t>18.a</t>
  </si>
  <si>
    <t>Öğrenci Elemanı/
Öğretim Üyesi Sayısı</t>
  </si>
  <si>
    <t>18.b</t>
  </si>
  <si>
    <t>Genel Toplam</t>
  </si>
  <si>
    <t>AR-GE VE DİĞER PROJELER BİLGİ FORMU</t>
  </si>
  <si>
    <t>Ar-Ge</t>
  </si>
  <si>
    <t>Diğer Projeler</t>
  </si>
  <si>
    <t>Alınan Destek Tutarı</t>
  </si>
  <si>
    <t>Proje Sayısı</t>
  </si>
  <si>
    <t>DİĞER BİLGİLER FORMU</t>
  </si>
  <si>
    <t>4.a</t>
  </si>
  <si>
    <t>Kısmi Zamanlı Statüde Çalıştırılan Sayısı</t>
  </si>
  <si>
    <t>Ders Ücreti Karşılığı(2547/31)</t>
  </si>
  <si>
    <t>4.b</t>
  </si>
  <si>
    <t>Öğrenci</t>
  </si>
  <si>
    <t>4.c</t>
  </si>
  <si>
    <t>6.a</t>
  </si>
  <si>
    <t>Öğretim Elemanı Yetiştirme Programı</t>
  </si>
  <si>
    <t>Programa Katılım Sayısı</t>
  </si>
  <si>
    <t>6.b</t>
  </si>
  <si>
    <t>Harcama Tutarı</t>
  </si>
  <si>
    <t>7.a</t>
  </si>
  <si>
    <t>Yurtdışına Gönderilen Sayısı</t>
  </si>
  <si>
    <t>2547/33 (YÖK tarafından desteklenen ÖYP hariç)</t>
  </si>
  <si>
    <t>7.b</t>
  </si>
  <si>
    <t>2547/39-2</t>
  </si>
  <si>
    <t>8.a</t>
  </si>
  <si>
    <t>Teknokent</t>
  </si>
  <si>
    <t>Faaliyet Gösteren Şirket Sayısı</t>
  </si>
  <si>
    <t>8.b</t>
  </si>
  <si>
    <t>Teknokent Çalışan Sayısı</t>
  </si>
  <si>
    <t>8.c</t>
  </si>
  <si>
    <t>Özel Bütçeye Aktarılan Gelir Tutarı</t>
  </si>
  <si>
    <t>PERSONEL SAYISI VE MALİYETİ, HİZMET ALIMI SURETİYLE TEMİN EDİLEN ELEMAN SAYISI VE MALİYETİ, ÖĞRENCİ SAYISI</t>
  </si>
  <si>
    <t>DÖNER SERMAYE İŞLETMESİ SAĞLIK MERKEZLERİ BİRİMİ</t>
  </si>
  <si>
    <t>Döner Sermaye</t>
  </si>
  <si>
    <t>Özel Bütçe</t>
  </si>
  <si>
    <t>Kadrolu Personel</t>
  </si>
  <si>
    <t>Uzman Doktor</t>
  </si>
  <si>
    <t>Toplam Maliyeti</t>
  </si>
  <si>
    <t>Asistan</t>
  </si>
  <si>
    <t>Klinisyen Diş Doktoru</t>
  </si>
  <si>
    <t>Pratisyen</t>
  </si>
  <si>
    <t>Hemşire</t>
  </si>
  <si>
    <t>Ebe</t>
  </si>
  <si>
    <t>Tıbbi Sekreter</t>
  </si>
  <si>
    <t>Diğer Sağlık Hizmetleri Personeli</t>
  </si>
  <si>
    <t>Teknik Hizmetler Sınıfı Personeli</t>
  </si>
  <si>
    <t>Genel İdare Hizmetleri Sınıfı Personeli</t>
  </si>
  <si>
    <t>Yardımcı Hizmetler Sınıfı Personeli</t>
  </si>
  <si>
    <t>Geçici Görevlendirme Suretiyle Çalıştırılan Personel</t>
  </si>
  <si>
    <t>Hizmet Alımı Suretiyle Temin Edilen Eleman</t>
  </si>
  <si>
    <t>5a</t>
  </si>
  <si>
    <t>Öğrenci (İntern)</t>
  </si>
  <si>
    <t>Toplam Personel</t>
  </si>
  <si>
    <t>Toplam Maliyet</t>
  </si>
  <si>
    <t>DÖNER SERMAYE ADI:DÖNER SERMAYE İŞLETMESİ SAĞLIK MERKEZLERİ BİRİMİ</t>
  </si>
  <si>
    <t>2019
(Haziran Sonu)</t>
  </si>
  <si>
    <t>2020
(Tahmin)</t>
  </si>
  <si>
    <t>Maaş</t>
  </si>
  <si>
    <t>Yolluk</t>
  </si>
  <si>
    <t>Nöbet Ücreti</t>
  </si>
  <si>
    <t>Ek Ödeme</t>
  </si>
  <si>
    <t>Mesai İçi</t>
  </si>
  <si>
    <t>Mesai Dışı</t>
  </si>
  <si>
    <t>4/B Statüsündeki Personel</t>
  </si>
  <si>
    <t>PERSONEL GİDERLERİ ÖZET</t>
  </si>
  <si>
    <t>Toplam Yatış Süresi</t>
  </si>
  <si>
    <t>Yatan Hasta Sayısı</t>
  </si>
  <si>
    <t>Toplam Yoğun Bakım Yatak Sayısı</t>
  </si>
  <si>
    <t>Diğer Yatak Sayısı</t>
  </si>
  <si>
    <t>Yoğun Bakım Yatak Sayısı</t>
  </si>
  <si>
    <t>Yatak Sayısı</t>
  </si>
  <si>
    <t>Organ Transplasyon</t>
  </si>
  <si>
    <t>D-E Grubu</t>
  </si>
  <si>
    <t>B-C Grubu</t>
  </si>
  <si>
    <t>A Grubu</t>
  </si>
  <si>
    <t>Toplam Ameliyat Sayısı</t>
  </si>
  <si>
    <t>Toplam Acil Poliklinik Sayısı</t>
  </si>
  <si>
    <t>Toplam Poliklinik (Acil Dahil) Sayısı</t>
  </si>
  <si>
    <t>Poliklinik, Ameliyat, Yatak, Yatan Hasta Verileri</t>
  </si>
  <si>
    <t>POLİKLİNİK, AMELİYAT, YATAK, YATAN HASTA VERİLERİ</t>
  </si>
  <si>
    <t>TIBBİ, LABORATUAR MALZEMESİ VE İLAÇ VERİLERİ</t>
  </si>
  <si>
    <t>Tıbbı, Laboratuar Malzemesi ve İlaç Verileri</t>
  </si>
  <si>
    <t>Önceki Yıldan Devreden</t>
  </si>
  <si>
    <t>Tıbbi Malzeme</t>
  </si>
  <si>
    <t>Laboratuar Malzemesi</t>
  </si>
  <si>
    <t>İlaç</t>
  </si>
  <si>
    <t>Alımlar</t>
  </si>
  <si>
    <t>Giderler (Kullanımlar)</t>
  </si>
  <si>
    <t>Tüm Birimler</t>
  </si>
  <si>
    <t>Form 10</t>
  </si>
  <si>
    <t>Form 13 (1-2)</t>
  </si>
  <si>
    <t>Form 27 (2-3-4-6)</t>
  </si>
  <si>
    <t>İdari ve Mali İşler Daire Bakanlığı</t>
  </si>
  <si>
    <t xml:space="preserve">Form 17 </t>
  </si>
  <si>
    <t>Form18</t>
  </si>
  <si>
    <t xml:space="preserve">Form 19 (1-2) </t>
  </si>
  <si>
    <t>Yapı İşleri ve Teknik Daire Başkanlığı</t>
  </si>
  <si>
    <t>Form 11</t>
  </si>
  <si>
    <t xml:space="preserve">Form 27(1) </t>
  </si>
  <si>
    <t>Personel Daire Başkanlığı</t>
  </si>
  <si>
    <t>Form 10 (Tüm Üniversite)</t>
  </si>
  <si>
    <t>Form 27 (5-9) (Tüm Üniversite)</t>
  </si>
  <si>
    <t>Öğrenci İşleri Daire Başkanlığı</t>
  </si>
  <si>
    <t>Form 27 (2-3-4) (Tüm Üniversite)</t>
  </si>
  <si>
    <t>Sağlık, Kültür ve Spor Dairesi Başkanlığı</t>
  </si>
  <si>
    <t>Form 19 (1-2)</t>
  </si>
  <si>
    <t>Form 27(1)</t>
  </si>
  <si>
    <t>Döner Sermaye İşletme Müdürlüğü</t>
  </si>
  <si>
    <t>Form 23</t>
  </si>
  <si>
    <t>Form 28 (1-2-3-4)</t>
  </si>
  <si>
    <t>Bilimsel Araştırma Projeleri Koordinasyon Birimi</t>
  </si>
  <si>
    <t>Form 27 (8)</t>
  </si>
  <si>
    <t>TEKNOKENT</t>
  </si>
  <si>
    <t>Form 27 (9)</t>
  </si>
  <si>
    <t>2020
Gerçekleşme</t>
  </si>
  <si>
    <t>2021
Gerçekleşme</t>
  </si>
  <si>
    <t>2022
Bütçe</t>
  </si>
  <si>
    <t>2022
Haziran Sonu</t>
  </si>
  <si>
    <t>2023
(Tahmin)</t>
  </si>
  <si>
    <t xml:space="preserve">NOT: </t>
  </si>
  <si>
    <t>(1)Fakülte, yüksekokul, meslek yüksekokulu, konsevatuvar, enstitü vb. adı yazılacaktır.</t>
  </si>
  <si>
    <t>(2) Öğrenci kontenjan sayıları 2022-2023 eğitim-öğretim yılı için doldurulacaktır.</t>
  </si>
  <si>
    <t>(2) Öğrenci sayıları 2021-2022 eğitim-öğretim yılı bahar dönemi itibariyle eğitim-öğretime devam eden öğrenci sayısı esas alınarak doldurulacaktır.</t>
  </si>
  <si>
    <r>
      <t>2021</t>
    </r>
    <r>
      <rPr>
        <b/>
        <vertAlign val="superscript"/>
        <sz val="12"/>
        <rFont val="Tahoma"/>
        <family val="2"/>
      </rPr>
      <t xml:space="preserve"> (1)</t>
    </r>
  </si>
  <si>
    <r>
      <t>2022</t>
    </r>
    <r>
      <rPr>
        <b/>
        <vertAlign val="superscript"/>
        <sz val="12"/>
        <rFont val="Tahoma"/>
        <family val="2"/>
      </rPr>
      <t xml:space="preserve"> (2)</t>
    </r>
  </si>
  <si>
    <t>Doktor Öğretim Üyesi</t>
  </si>
  <si>
    <t>Araştırma Görevlilesi</t>
  </si>
  <si>
    <t>NOT:</t>
  </si>
  <si>
    <t>(1) 2020-2021 eğitim-öğretim yılına ilişkin veriler girilecektir.</t>
  </si>
  <si>
    <t>(2) 2021-2022 eğitim-öğretim yılına ilişkin veriler girilecektir.</t>
  </si>
  <si>
    <t>(1) 2021-2022 eğitim-öğretim yılı için doldurulacaktır.</t>
  </si>
  <si>
    <t>İdare Bütçesi</t>
  </si>
  <si>
    <t>TÜBİTAK</t>
  </si>
  <si>
    <t>AB Çerçeve Programları</t>
  </si>
  <si>
    <t>SOGEP</t>
  </si>
  <si>
    <t>Ulusal Fon (AB)</t>
  </si>
  <si>
    <t>Kalkınma Ajansları</t>
  </si>
  <si>
    <t>(1) İdare düzeyinde doldurulacaktır.</t>
  </si>
  <si>
    <t>4/B'li Personel (657 S.K.)</t>
  </si>
  <si>
    <t>4/B Statüsündeki Personel (657 S.K.)</t>
  </si>
  <si>
    <t>2023-2025 DÖNEMİ BÜTÇE HAZIRLAMA SÜRECİNDE BİRİMLER TARAFINDAN DOLDURULACAK FORMLAR</t>
  </si>
</sst>
</file>

<file path=xl/styles.xml><?xml version="1.0" encoding="utf-8"?>
<styleSheet xmlns="http://schemas.openxmlformats.org/spreadsheetml/2006/main">
  <numFmts count="59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* #,##0_-;\-* #,##0_-;_-* &quot;-&quot;_-;_-@_-"/>
    <numFmt numFmtId="170" formatCode="_-&quot;₺&quot;* #,##0.00_-;\-&quot;₺&quot;* #,##0.00_-;_-&quot;₺&quot;* &quot;-&quot;??_-;_-@_-"/>
    <numFmt numFmtId="171" formatCode="_-* #,##0.00_-;\-* #,##0.00_-;_-* &quot;-&quot;??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\(\2\)"/>
    <numFmt numFmtId="181" formatCode="&quot;$&quot;#,##0_);\(&quot;$&quot;#,##0\)"/>
    <numFmt numFmtId="182" formatCode="&quot;$&quot;#,##0_);[Red]\(&quot;$&quot;#,##0\)"/>
    <numFmt numFmtId="183" formatCode="&quot;$&quot;#,##0.00_);\(&quot;$&quot;#,##0.00\)"/>
    <numFmt numFmtId="184" formatCode="&quot;$&quot;#,##0.00_);[Red]\(&quot;$&quot;#,##0.00\)"/>
    <numFmt numFmtId="185" formatCode="_(&quot;$&quot;* #,##0_);_(&quot;$&quot;* \(#,##0\);_(&quot;$&quot;* &quot;-&quot;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* #,##0.00_);_(* \(#,##0.00\);_(* &quot;-&quot;??_);_(@_)"/>
    <numFmt numFmtId="189" formatCode="#,##0&quot; TL&quot;;\-#,##0&quot; TL&quot;"/>
    <numFmt numFmtId="190" formatCode="#,##0&quot; TL&quot;;[Red]\-#,##0&quot; TL&quot;"/>
    <numFmt numFmtId="191" formatCode="#,##0.00&quot; TL&quot;;\-#,##0.00&quot; TL&quot;"/>
    <numFmt numFmtId="192" formatCode="#,##0.00&quot; TL&quot;;[Red]\-#,##0.00&quot; TL&quot;"/>
    <numFmt numFmtId="193" formatCode="00"/>
    <numFmt numFmtId="194" formatCode="000"/>
    <numFmt numFmtId="195" formatCode="0.0"/>
    <numFmt numFmtId="196" formatCode="0000"/>
    <numFmt numFmtId="197" formatCode="_-* #,##0&quot; TL&quot;_-;\-* #,##0&quot; TL&quot;_-;_-* &quot;-&quot;&quot; TL&quot;_-;_-@_-"/>
    <numFmt numFmtId="198" formatCode="_-* #,##0_ _T_L_-;\-* #,##0_ _T_L_-;_-* &quot;-&quot;_ _T_L_-;_-@_-"/>
    <numFmt numFmtId="199" formatCode="_-* #,##0.00&quot; TL&quot;_-;\-* #,##0.00&quot; TL&quot;_-;_-* &quot;-&quot;??&quot; TL&quot;_-;_-@_-"/>
    <numFmt numFmtId="200" formatCode="_-* #,##0.00_ _T_L_-;\-* #,##0.00_ _T_L_-;_-* &quot;-&quot;??_ _T_L_-;_-@_-"/>
    <numFmt numFmtId="201" formatCode="#,##0.0"/>
    <numFmt numFmtId="202" formatCode="#,##0.000"/>
    <numFmt numFmtId="203" formatCode="#,##0.0000"/>
    <numFmt numFmtId="204" formatCode="#,##0;[Red]#,##0"/>
    <numFmt numFmtId="205" formatCode="#,##0_ ;\-#,##0\ "/>
    <numFmt numFmtId="206" formatCode="&quot;Evet&quot;;&quot;Evet&quot;;&quot;Hayır&quot;"/>
    <numFmt numFmtId="207" formatCode="&quot;Doğru&quot;;&quot;Doğru&quot;;&quot;Yanlış&quot;"/>
    <numFmt numFmtId="208" formatCode="&quot;Açık&quot;;&quot;Açık&quot;;&quot;Kapalı&quot;"/>
    <numFmt numFmtId="209" formatCode="#,##0.00\ &quot;TL&quot;"/>
    <numFmt numFmtId="210" formatCode="#,##0\ _T_L"/>
    <numFmt numFmtId="211" formatCode="#,##0\ _T_L;[Red]#,##0\ _T_L"/>
    <numFmt numFmtId="212" formatCode="_-* #,##0.0\ _T_L_-;\-* #,##0.0\ _T_L_-;_-* &quot;-&quot;??\ _T_L_-;_-@_-"/>
    <numFmt numFmtId="213" formatCode="_-* #,##0\ _T_L_-;\-* #,##0\ _T_L_-;_-* &quot;-&quot;??\ _T_L_-;_-@_-"/>
    <numFmt numFmtId="214" formatCode="#,###"/>
  </numFmts>
  <fonts count="83">
    <font>
      <sz val="10"/>
      <name val="Arial Tur"/>
      <family val="0"/>
    </font>
    <font>
      <u val="single"/>
      <sz val="10"/>
      <color indexed="36"/>
      <name val="Arial Tur"/>
      <family val="0"/>
    </font>
    <font>
      <u val="single"/>
      <sz val="10"/>
      <color indexed="12"/>
      <name val="Arial Tur"/>
      <family val="0"/>
    </font>
    <font>
      <sz val="10"/>
      <name val="Tahoma"/>
      <family val="2"/>
    </font>
    <font>
      <b/>
      <sz val="12"/>
      <name val="Tahoma"/>
      <family val="2"/>
    </font>
    <font>
      <b/>
      <sz val="10"/>
      <name val="Tahoma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0"/>
      <name val="Arial"/>
      <family val="0"/>
    </font>
    <font>
      <b/>
      <sz val="14"/>
      <name val="Tahoma"/>
      <family val="2"/>
    </font>
    <font>
      <b/>
      <sz val="11"/>
      <name val="Tahoma"/>
      <family val="2"/>
    </font>
    <font>
      <sz val="12"/>
      <name val="Arial"/>
      <family val="2"/>
    </font>
    <font>
      <b/>
      <sz val="12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sz val="10"/>
      <color indexed="8"/>
      <name val="Times New Roman Tur"/>
      <family val="0"/>
    </font>
    <font>
      <sz val="16"/>
      <color indexed="8"/>
      <name val="Tahoma"/>
      <family val="2"/>
    </font>
    <font>
      <sz val="10"/>
      <color indexed="8"/>
      <name val="Tahoma"/>
      <family val="2"/>
    </font>
    <font>
      <sz val="10"/>
      <color indexed="8"/>
      <name val="Arial Tur"/>
      <family val="0"/>
    </font>
    <font>
      <b/>
      <sz val="10"/>
      <color indexed="8"/>
      <name val="Tahoma"/>
      <family val="2"/>
    </font>
    <font>
      <sz val="16"/>
      <color indexed="9"/>
      <name val="Tahoma"/>
      <family val="2"/>
    </font>
    <font>
      <sz val="16"/>
      <color indexed="10"/>
      <name val="Tahoma"/>
      <family val="2"/>
    </font>
    <font>
      <b/>
      <sz val="12"/>
      <color indexed="8"/>
      <name val="Tahoma"/>
      <family val="2"/>
    </font>
    <font>
      <b/>
      <sz val="18"/>
      <color indexed="8"/>
      <name val="Tahoma"/>
      <family val="2"/>
    </font>
    <font>
      <b/>
      <sz val="8"/>
      <color indexed="8"/>
      <name val="Tahoma"/>
      <family val="2"/>
    </font>
    <font>
      <sz val="12"/>
      <name val="Arial Tur"/>
      <family val="0"/>
    </font>
    <font>
      <b/>
      <sz val="14"/>
      <color indexed="8"/>
      <name val="Tahoma"/>
      <family val="2"/>
    </font>
    <font>
      <b/>
      <sz val="11"/>
      <color indexed="8"/>
      <name val="Tahoma"/>
      <family val="2"/>
    </font>
    <font>
      <sz val="11"/>
      <name val="Tahoma"/>
      <family val="2"/>
    </font>
    <font>
      <sz val="11"/>
      <color indexed="8"/>
      <name val="Times New Roman"/>
      <family val="1"/>
    </font>
    <font>
      <b/>
      <sz val="16"/>
      <color indexed="8"/>
      <name val="Tahoma"/>
      <family val="2"/>
    </font>
    <font>
      <sz val="11"/>
      <name val="Arial Tur"/>
      <family val="0"/>
    </font>
    <font>
      <sz val="11"/>
      <color indexed="8"/>
      <name val="Tahoma"/>
      <family val="2"/>
    </font>
    <font>
      <b/>
      <sz val="11"/>
      <name val="Times New Roman"/>
      <family val="1"/>
    </font>
    <font>
      <sz val="9"/>
      <color indexed="8"/>
      <name val="Tahoma"/>
      <family val="2"/>
    </font>
    <font>
      <sz val="8"/>
      <name val="Tahoma"/>
      <family val="2"/>
    </font>
    <font>
      <b/>
      <sz val="9"/>
      <name val="Tahoma"/>
      <family val="2"/>
    </font>
    <font>
      <sz val="12"/>
      <name val="Tahoma"/>
      <family val="2"/>
    </font>
    <font>
      <b/>
      <sz val="16"/>
      <name val="Tahoma"/>
      <family val="2"/>
    </font>
    <font>
      <sz val="9"/>
      <name val="Calibri"/>
      <family val="2"/>
    </font>
    <font>
      <b/>
      <sz val="9"/>
      <name val="Calibri"/>
      <family val="2"/>
    </font>
    <font>
      <sz val="9"/>
      <name val="Tahoma"/>
      <family val="2"/>
    </font>
    <font>
      <b/>
      <vertAlign val="superscript"/>
      <sz val="9"/>
      <name val="Tahoma"/>
      <family val="2"/>
    </font>
    <font>
      <sz val="10"/>
      <name val="Calibri"/>
      <family val="2"/>
    </font>
    <font>
      <sz val="14"/>
      <name val="Arial Tur"/>
      <family val="0"/>
    </font>
    <font>
      <b/>
      <vertAlign val="superscript"/>
      <sz val="10"/>
      <name val="Tahoma"/>
      <family val="2"/>
    </font>
    <font>
      <sz val="10"/>
      <name val="Times New Roman"/>
      <family val="1"/>
    </font>
    <font>
      <sz val="12"/>
      <color indexed="8"/>
      <name val="Tahoma"/>
      <family val="2"/>
    </font>
    <font>
      <b/>
      <sz val="10"/>
      <name val="Times New Roman"/>
      <family val="1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9"/>
      <color indexed="8"/>
      <name val="Tahoma"/>
      <family val="2"/>
    </font>
    <font>
      <sz val="12"/>
      <name val="Times New Roman"/>
      <family val="1"/>
    </font>
    <font>
      <sz val="12"/>
      <color indexed="8"/>
      <name val="Arial Tur"/>
      <family val="0"/>
    </font>
    <font>
      <b/>
      <vertAlign val="superscript"/>
      <sz val="12"/>
      <name val="Tahoma"/>
      <family val="2"/>
    </font>
    <font>
      <i/>
      <sz val="11"/>
      <color indexed="23"/>
      <name val="Calibri"/>
      <family val="2"/>
    </font>
    <font>
      <b/>
      <sz val="18"/>
      <color indexed="54"/>
      <name val="Cambria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medium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medium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double"/>
      <top style="double"/>
      <bottom style="medium"/>
    </border>
    <border>
      <left style="double"/>
      <right style="medium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medium"/>
      <top style="thin"/>
      <bottom style="thin"/>
    </border>
    <border>
      <left style="thin"/>
      <right style="double"/>
      <top style="thin"/>
      <bottom style="thin"/>
    </border>
    <border>
      <left style="double"/>
      <right style="medium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double"/>
      <top style="medium"/>
      <bottom style="medium"/>
    </border>
    <border>
      <left style="double"/>
      <right style="medium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double"/>
      <top style="thin"/>
      <bottom style="thick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double"/>
      <top style="thick"/>
      <bottom style="thin"/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double"/>
      <top style="medium"/>
      <bottom style="double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thin">
        <color indexed="9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medium"/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medium"/>
      <right style="thin">
        <color indexed="9"/>
      </right>
      <top>
        <color indexed="63"/>
      </top>
      <bottom style="medium"/>
    </border>
    <border>
      <left style="thin">
        <color indexed="9"/>
      </left>
      <right style="thin">
        <color indexed="9"/>
      </right>
      <top>
        <color indexed="63"/>
      </top>
      <bottom style="medium"/>
    </border>
    <border>
      <left style="thin">
        <color indexed="9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 style="medium"/>
      <top style="hair"/>
      <bottom>
        <color indexed="63"/>
      </bottom>
    </border>
    <border>
      <left style="thin"/>
      <right style="double"/>
      <top>
        <color indexed="63"/>
      </top>
      <bottom style="hair"/>
    </border>
    <border>
      <left style="thin"/>
      <right style="medium"/>
      <top style="hair"/>
      <bottom style="hair"/>
    </border>
    <border>
      <left>
        <color indexed="63"/>
      </left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double"/>
      <top style="hair"/>
      <bottom style="thin"/>
    </border>
    <border>
      <left style="thin"/>
      <right style="medium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 style="hair"/>
      <bottom style="hair"/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thin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medium"/>
    </border>
    <border>
      <left style="thin"/>
      <right style="double"/>
      <top style="thin"/>
      <bottom style="double"/>
    </border>
    <border>
      <left style="thin"/>
      <right style="double"/>
      <top style="thin"/>
      <bottom style="hair"/>
    </border>
    <border>
      <left>
        <color indexed="63"/>
      </left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double"/>
      <top style="double"/>
      <bottom style="hair"/>
    </border>
    <border>
      <left>
        <color indexed="63"/>
      </left>
      <right style="thin"/>
      <top style="hair"/>
      <bottom style="double"/>
    </border>
    <border>
      <left style="thin"/>
      <right style="thin"/>
      <top style="hair"/>
      <bottom style="double"/>
    </border>
    <border>
      <left style="thin"/>
      <right style="double"/>
      <top style="hair"/>
      <bottom style="double"/>
    </border>
    <border>
      <left style="thin"/>
      <right style="double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double"/>
      <top style="hair"/>
      <bottom>
        <color indexed="63"/>
      </bottom>
    </border>
    <border>
      <left style="thin"/>
      <right style="double"/>
      <top style="medium"/>
      <bottom style="thin"/>
    </border>
    <border>
      <left>
        <color indexed="63"/>
      </left>
      <right style="thin"/>
      <top style="medium"/>
      <bottom style="thin"/>
    </border>
    <border>
      <left style="double"/>
      <right style="medium"/>
      <top style="medium"/>
      <bottom style="thin"/>
    </border>
    <border>
      <left>
        <color indexed="63"/>
      </left>
      <right style="double"/>
      <top style="medium"/>
      <bottom style="medium"/>
    </border>
    <border>
      <left style="thin"/>
      <right style="double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 style="medium"/>
      <top style="double"/>
      <bottom style="thin"/>
    </border>
    <border>
      <left>
        <color indexed="63"/>
      </left>
      <right style="double"/>
      <top style="double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double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>
        <color indexed="9"/>
      </right>
      <top style="medium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 style="thin"/>
      <bottom style="hair"/>
    </border>
    <border>
      <left style="double"/>
      <right style="thin"/>
      <top style="hair"/>
      <bottom style="hair"/>
    </border>
    <border>
      <left style="double"/>
      <right style="thin"/>
      <top style="hair"/>
      <bottom style="double"/>
    </border>
    <border>
      <left style="thin"/>
      <right style="medium"/>
      <top style="hair"/>
      <bottom style="double"/>
    </border>
    <border>
      <left style="double"/>
      <right style="thin"/>
      <top>
        <color indexed="63"/>
      </top>
      <bottom style="hair"/>
    </border>
    <border>
      <left style="double"/>
      <right style="thin"/>
      <top style="hair"/>
      <bottom style="thin"/>
    </border>
    <border>
      <left style="double"/>
      <right style="thin"/>
      <top style="hair"/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double"/>
      <right style="thin"/>
      <top style="double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>
        <color indexed="9"/>
      </left>
      <right>
        <color indexed="63"/>
      </right>
      <top style="thin">
        <color indexed="9"/>
      </top>
      <bottom style="medium"/>
    </border>
    <border>
      <left>
        <color indexed="63"/>
      </left>
      <right>
        <color indexed="63"/>
      </right>
      <top style="thin">
        <color indexed="9"/>
      </top>
      <bottom style="medium"/>
    </border>
    <border>
      <left>
        <color indexed="63"/>
      </left>
      <right style="thin">
        <color indexed="9"/>
      </right>
      <top style="thin">
        <color indexed="9"/>
      </top>
      <bottom style="medium"/>
    </border>
    <border>
      <left style="double"/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 style="thin"/>
      <top style="double"/>
      <bottom style="hair"/>
    </border>
    <border>
      <left style="thin"/>
      <right style="medium"/>
      <top style="double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medium"/>
      <top style="double"/>
      <bottom style="thin"/>
    </border>
    <border>
      <left style="double"/>
      <right style="thin"/>
      <top style="thin"/>
      <bottom style="double"/>
    </border>
    <border>
      <left style="thin"/>
      <right style="medium"/>
      <top style="thin"/>
      <bottom style="double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1" applyNumberFormat="0" applyFill="0" applyAlignment="0" applyProtection="0"/>
    <xf numFmtId="0" fontId="73" fillId="0" borderId="2" applyNumberFormat="0" applyFill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5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76" fillId="20" borderId="5" applyNumberFormat="0" applyAlignment="0" applyProtection="0"/>
    <xf numFmtId="0" fontId="77" fillId="21" borderId="6" applyNumberFormat="0" applyAlignment="0" applyProtection="0"/>
    <xf numFmtId="0" fontId="78" fillId="20" borderId="6" applyNumberFormat="0" applyAlignment="0" applyProtection="0"/>
    <xf numFmtId="0" fontId="9" fillId="22" borderId="7" applyNumberFormat="0" applyAlignment="0" applyProtection="0"/>
    <xf numFmtId="0" fontId="79" fillId="2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0" fillId="24" borderId="0" applyNumberFormat="0" applyBorder="0" applyAlignment="0" applyProtection="0"/>
    <xf numFmtId="0" fontId="11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1" fillId="0" borderId="0">
      <alignment/>
      <protection/>
    </xf>
    <xf numFmtId="0" fontId="28" fillId="0" borderId="0">
      <alignment/>
      <protection/>
    </xf>
    <xf numFmtId="0" fontId="18" fillId="0" borderId="0">
      <alignment/>
      <protection/>
    </xf>
    <xf numFmtId="0" fontId="0" fillId="25" borderId="8" applyNumberFormat="0" applyFont="0" applyAlignment="0" applyProtection="0"/>
    <xf numFmtId="0" fontId="81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9" applyNumberFormat="0" applyFill="0" applyAlignment="0" applyProtection="0"/>
    <xf numFmtId="0" fontId="1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943">
    <xf numFmtId="0" fontId="0" fillId="0" borderId="0" xfId="0" applyAlignment="1">
      <alignment/>
    </xf>
    <xf numFmtId="0" fontId="3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3" fontId="3" fillId="0" borderId="15" xfId="0" applyNumberFormat="1" applyFont="1" applyBorder="1" applyAlignment="1">
      <alignment horizontal="right" vertical="center"/>
    </xf>
    <xf numFmtId="3" fontId="3" fillId="0" borderId="16" xfId="0" applyNumberFormat="1" applyFont="1" applyBorder="1" applyAlignment="1">
      <alignment horizontal="right" vertical="center"/>
    </xf>
    <xf numFmtId="3" fontId="3" fillId="0" borderId="17" xfId="0" applyNumberFormat="1" applyFont="1" applyBorder="1" applyAlignment="1">
      <alignment horizontal="right" vertical="center"/>
    </xf>
    <xf numFmtId="3" fontId="3" fillId="0" borderId="18" xfId="0" applyNumberFormat="1" applyFont="1" applyBorder="1" applyAlignment="1">
      <alignment horizontal="right" vertical="center"/>
    </xf>
    <xf numFmtId="3" fontId="3" fillId="0" borderId="16" xfId="0" applyNumberFormat="1" applyFont="1" applyFill="1" applyBorder="1" applyAlignment="1">
      <alignment horizontal="right" vertical="center"/>
    </xf>
    <xf numFmtId="3" fontId="3" fillId="0" borderId="19" xfId="0" applyNumberFormat="1" applyFont="1" applyBorder="1" applyAlignment="1">
      <alignment horizontal="right" vertical="center"/>
    </xf>
    <xf numFmtId="3" fontId="3" fillId="0" borderId="20" xfId="0" applyNumberFormat="1" applyFont="1" applyBorder="1" applyAlignment="1">
      <alignment horizontal="right" vertical="center"/>
    </xf>
    <xf numFmtId="3" fontId="3" fillId="0" borderId="21" xfId="0" applyNumberFormat="1" applyFont="1" applyBorder="1" applyAlignment="1">
      <alignment horizontal="right" vertical="center"/>
    </xf>
    <xf numFmtId="3" fontId="3" fillId="0" borderId="22" xfId="0" applyNumberFormat="1" applyFont="1" applyBorder="1" applyAlignment="1">
      <alignment horizontal="right" vertical="center"/>
    </xf>
    <xf numFmtId="3" fontId="3" fillId="0" borderId="23" xfId="0" applyNumberFormat="1" applyFont="1" applyFill="1" applyBorder="1" applyAlignment="1">
      <alignment horizontal="right" vertical="center"/>
    </xf>
    <xf numFmtId="3" fontId="5" fillId="33" borderId="24" xfId="0" applyNumberFormat="1" applyFont="1" applyFill="1" applyBorder="1" applyAlignment="1">
      <alignment horizontal="right" vertical="center"/>
    </xf>
    <xf numFmtId="3" fontId="5" fillId="33" borderId="25" xfId="0" applyNumberFormat="1" applyFont="1" applyFill="1" applyBorder="1" applyAlignment="1">
      <alignment horizontal="right" vertical="center"/>
    </xf>
    <xf numFmtId="214" fontId="3" fillId="0" borderId="15" xfId="0" applyNumberFormat="1" applyFont="1" applyBorder="1" applyAlignment="1">
      <alignment horizontal="right" vertical="center"/>
    </xf>
    <xf numFmtId="214" fontId="3" fillId="0" borderId="16" xfId="0" applyNumberFormat="1" applyFont="1" applyFill="1" applyBorder="1" applyAlignment="1">
      <alignment horizontal="right" vertical="center"/>
    </xf>
    <xf numFmtId="0" fontId="3" fillId="0" borderId="26" xfId="0" applyFont="1" applyFill="1" applyBorder="1" applyAlignment="1">
      <alignment horizontal="left" vertical="center"/>
    </xf>
    <xf numFmtId="0" fontId="3" fillId="0" borderId="27" xfId="0" applyFont="1" applyFill="1" applyBorder="1" applyAlignment="1">
      <alignment horizontal="left" vertical="center"/>
    </xf>
    <xf numFmtId="0" fontId="3" fillId="0" borderId="28" xfId="0" applyFont="1" applyFill="1" applyBorder="1" applyAlignment="1">
      <alignment horizontal="left"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1" fontId="5" fillId="0" borderId="24" xfId="0" applyNumberFormat="1" applyFont="1" applyBorder="1" applyAlignment="1">
      <alignment horizontal="center" vertical="center"/>
    </xf>
    <xf numFmtId="1" fontId="5" fillId="0" borderId="25" xfId="0" applyNumberFormat="1" applyFont="1" applyBorder="1" applyAlignment="1">
      <alignment horizontal="center" vertical="center"/>
    </xf>
    <xf numFmtId="0" fontId="11" fillId="0" borderId="0" xfId="50" applyBorder="1" applyAlignment="1">
      <alignment vertical="center"/>
      <protection/>
    </xf>
    <xf numFmtId="0" fontId="5" fillId="0" borderId="0" xfId="50" applyFont="1" applyFill="1" applyBorder="1" applyAlignment="1">
      <alignment horizontal="left" vertical="center"/>
      <protection/>
    </xf>
    <xf numFmtId="214" fontId="5" fillId="0" borderId="0" xfId="50" applyNumberFormat="1" applyFont="1" applyFill="1" applyBorder="1" applyAlignment="1">
      <alignment horizontal="left" vertical="center"/>
      <protection/>
    </xf>
    <xf numFmtId="214" fontId="3" fillId="0" borderId="0" xfId="50" applyNumberFormat="1" applyFont="1" applyFill="1" applyBorder="1" applyAlignment="1">
      <alignment horizontal="left" vertical="center"/>
      <protection/>
    </xf>
    <xf numFmtId="214" fontId="11" fillId="0" borderId="0" xfId="50" applyNumberFormat="1" applyBorder="1" applyAlignment="1">
      <alignment vertical="center"/>
      <protection/>
    </xf>
    <xf numFmtId="0" fontId="14" fillId="0" borderId="0" xfId="50" applyFont="1" applyBorder="1" applyAlignment="1">
      <alignment vertical="center"/>
      <protection/>
    </xf>
    <xf numFmtId="0" fontId="3" fillId="0" borderId="0" xfId="50" applyFont="1" applyBorder="1" applyAlignment="1">
      <alignment horizontal="center" vertical="center"/>
      <protection/>
    </xf>
    <xf numFmtId="0" fontId="3" fillId="0" borderId="0" xfId="50" applyFont="1" applyBorder="1" applyAlignment="1">
      <alignment vertical="center"/>
      <protection/>
    </xf>
    <xf numFmtId="49" fontId="15" fillId="34" borderId="15" xfId="50" applyNumberFormat="1" applyFont="1" applyFill="1" applyBorder="1" applyAlignment="1">
      <alignment horizontal="center" vertical="center"/>
      <protection/>
    </xf>
    <xf numFmtId="0" fontId="5" fillId="0" borderId="0" xfId="50" applyFont="1" applyBorder="1" applyAlignment="1">
      <alignment horizontal="left" vertical="center"/>
      <protection/>
    </xf>
    <xf numFmtId="0" fontId="5" fillId="0" borderId="0" xfId="50" applyFont="1" applyBorder="1" applyAlignment="1">
      <alignment vertical="center"/>
      <protection/>
    </xf>
    <xf numFmtId="214" fontId="5" fillId="0" borderId="0" xfId="50" applyNumberFormat="1" applyFont="1" applyBorder="1" applyAlignment="1">
      <alignment horizontal="right" vertical="center"/>
      <protection/>
    </xf>
    <xf numFmtId="0" fontId="16" fillId="0" borderId="0" xfId="50" applyFont="1" applyBorder="1" applyAlignment="1">
      <alignment vertical="center"/>
      <protection/>
    </xf>
    <xf numFmtId="0" fontId="3" fillId="0" borderId="0" xfId="50" applyFont="1" applyBorder="1" applyAlignment="1">
      <alignment horizontal="left" vertical="center"/>
      <protection/>
    </xf>
    <xf numFmtId="214" fontId="3" fillId="0" borderId="0" xfId="50" applyNumberFormat="1" applyFont="1" applyBorder="1" applyAlignment="1">
      <alignment horizontal="right" vertical="center"/>
      <protection/>
    </xf>
    <xf numFmtId="0" fontId="5" fillId="0" borderId="31" xfId="50" applyFont="1" applyBorder="1" applyAlignment="1">
      <alignment horizontal="left" vertical="center"/>
      <protection/>
    </xf>
    <xf numFmtId="0" fontId="5" fillId="0" borderId="32" xfId="50" applyFont="1" applyBorder="1" applyAlignment="1">
      <alignment horizontal="left" vertical="center"/>
      <protection/>
    </xf>
    <xf numFmtId="0" fontId="5" fillId="0" borderId="33" xfId="50" applyFont="1" applyBorder="1" applyAlignment="1">
      <alignment horizontal="left" vertical="center"/>
      <protection/>
    </xf>
    <xf numFmtId="0" fontId="5" fillId="0" borderId="34" xfId="50" applyFont="1" applyBorder="1" applyAlignment="1">
      <alignment vertical="center"/>
      <protection/>
    </xf>
    <xf numFmtId="214" fontId="5" fillId="0" borderId="34" xfId="50" applyNumberFormat="1" applyFont="1" applyBorder="1" applyAlignment="1">
      <alignment horizontal="right" vertical="center"/>
      <protection/>
    </xf>
    <xf numFmtId="0" fontId="5" fillId="0" borderId="35" xfId="50" applyFont="1" applyBorder="1" applyAlignment="1">
      <alignment horizontal="left" vertical="center"/>
      <protection/>
    </xf>
    <xf numFmtId="0" fontId="5" fillId="0" borderId="36" xfId="50" applyFont="1" applyBorder="1" applyAlignment="1">
      <alignment horizontal="left" vertical="center"/>
      <protection/>
    </xf>
    <xf numFmtId="0" fontId="3" fillId="0" borderId="37" xfId="50" applyFont="1" applyBorder="1" applyAlignment="1">
      <alignment horizontal="left" vertical="center"/>
      <protection/>
    </xf>
    <xf numFmtId="214" fontId="3" fillId="0" borderId="37" xfId="50" applyNumberFormat="1" applyFont="1" applyBorder="1" applyAlignment="1">
      <alignment horizontal="right" vertical="center"/>
      <protection/>
    </xf>
    <xf numFmtId="0" fontId="17" fillId="0" borderId="0" xfId="50" applyFont="1" applyBorder="1" applyAlignment="1">
      <alignment vertical="center"/>
      <protection/>
    </xf>
    <xf numFmtId="0" fontId="5" fillId="0" borderId="37" xfId="50" applyFont="1" applyBorder="1" applyAlignment="1">
      <alignment horizontal="left" vertical="center"/>
      <protection/>
    </xf>
    <xf numFmtId="214" fontId="5" fillId="0" borderId="37" xfId="50" applyNumberFormat="1" applyFont="1" applyBorder="1" applyAlignment="1">
      <alignment horizontal="right" vertical="center"/>
      <protection/>
    </xf>
    <xf numFmtId="0" fontId="5" fillId="0" borderId="38" xfId="50" applyFont="1" applyBorder="1" applyAlignment="1">
      <alignment horizontal="left" vertical="center"/>
      <protection/>
    </xf>
    <xf numFmtId="0" fontId="5" fillId="0" borderId="39" xfId="50" applyFont="1" applyBorder="1" applyAlignment="1">
      <alignment horizontal="left" vertical="center"/>
      <protection/>
    </xf>
    <xf numFmtId="0" fontId="5" fillId="0" borderId="40" xfId="50" applyFont="1" applyBorder="1" applyAlignment="1">
      <alignment horizontal="left" vertical="center"/>
      <protection/>
    </xf>
    <xf numFmtId="0" fontId="3" fillId="0" borderId="41" xfId="50" applyFont="1" applyBorder="1" applyAlignment="1">
      <alignment horizontal="left" vertical="center"/>
      <protection/>
    </xf>
    <xf numFmtId="214" fontId="3" fillId="0" borderId="41" xfId="50" applyNumberFormat="1" applyFont="1" applyBorder="1" applyAlignment="1">
      <alignment horizontal="right" vertical="center"/>
      <protection/>
    </xf>
    <xf numFmtId="0" fontId="19" fillId="0" borderId="0" xfId="57" applyFont="1" applyAlignment="1">
      <alignment vertical="center" textRotation="180"/>
      <protection/>
    </xf>
    <xf numFmtId="0" fontId="20" fillId="0" borderId="42" xfId="57" applyFont="1" applyBorder="1" applyAlignment="1">
      <alignment horizontal="center" vertical="center" wrapText="1"/>
      <protection/>
    </xf>
    <xf numFmtId="0" fontId="20" fillId="0" borderId="15" xfId="57" applyFont="1" applyBorder="1" applyAlignment="1">
      <alignment horizontal="left" vertical="top" wrapText="1"/>
      <protection/>
    </xf>
    <xf numFmtId="0" fontId="21" fillId="0" borderId="15" xfId="51" applyBorder="1" applyAlignment="1">
      <alignment vertical="center" wrapText="1"/>
      <protection/>
    </xf>
    <xf numFmtId="0" fontId="20" fillId="0" borderId="43" xfId="57" applyFont="1" applyBorder="1" applyAlignment="1">
      <alignment horizontal="center" vertical="center" wrapText="1"/>
      <protection/>
    </xf>
    <xf numFmtId="0" fontId="20" fillId="0" borderId="15" xfId="51" applyFont="1" applyBorder="1" applyAlignment="1">
      <alignment horizontal="center" vertical="center" wrapText="1"/>
      <protection/>
    </xf>
    <xf numFmtId="0" fontId="20" fillId="0" borderId="15" xfId="51" applyFont="1" applyBorder="1" applyAlignment="1">
      <alignment horizontal="left" vertical="center" shrinkToFit="1"/>
      <protection/>
    </xf>
    <xf numFmtId="3" fontId="20" fillId="0" borderId="15" xfId="57" applyNumberFormat="1" applyFont="1" applyBorder="1" applyAlignment="1">
      <alignment horizontal="right" vertical="center" wrapText="1"/>
      <protection/>
    </xf>
    <xf numFmtId="3" fontId="20" fillId="0" borderId="44" xfId="57" applyNumberFormat="1" applyFont="1" applyBorder="1" applyAlignment="1">
      <alignment horizontal="right" vertical="center" wrapText="1"/>
      <protection/>
    </xf>
    <xf numFmtId="3" fontId="20" fillId="0" borderId="16" xfId="57" applyNumberFormat="1" applyFont="1" applyBorder="1" applyAlignment="1">
      <alignment horizontal="left" vertical="top" wrapText="1"/>
      <protection/>
    </xf>
    <xf numFmtId="0" fontId="21" fillId="0" borderId="0" xfId="51" applyAlignment="1">
      <alignment vertical="center"/>
      <protection/>
    </xf>
    <xf numFmtId="0" fontId="22" fillId="0" borderId="45" xfId="57" applyFont="1" applyBorder="1" applyAlignment="1">
      <alignment horizontal="center" vertical="center" wrapText="1"/>
      <protection/>
    </xf>
    <xf numFmtId="0" fontId="22" fillId="0" borderId="46" xfId="57" applyFont="1" applyBorder="1" applyAlignment="1">
      <alignment horizontal="center" vertical="center" wrapText="1"/>
      <protection/>
    </xf>
    <xf numFmtId="0" fontId="22" fillId="0" borderId="23" xfId="57" applyFont="1" applyBorder="1" applyAlignment="1">
      <alignment horizontal="center" vertical="center" wrapText="1"/>
      <protection/>
    </xf>
    <xf numFmtId="0" fontId="20" fillId="0" borderId="47" xfId="51" applyFont="1" applyBorder="1" applyAlignment="1">
      <alignment horizontal="center" vertical="center" wrapText="1"/>
      <protection/>
    </xf>
    <xf numFmtId="0" fontId="20" fillId="0" borderId="48" xfId="51" applyFont="1" applyBorder="1" applyAlignment="1">
      <alignment horizontal="center" vertical="center" wrapText="1"/>
      <protection/>
    </xf>
    <xf numFmtId="0" fontId="20" fillId="0" borderId="48" xfId="51" applyFont="1" applyBorder="1" applyAlignment="1">
      <alignment horizontal="left" vertical="center" shrinkToFit="1"/>
      <protection/>
    </xf>
    <xf numFmtId="3" fontId="22" fillId="0" borderId="48" xfId="57" applyNumberFormat="1" applyFont="1" applyBorder="1" applyAlignment="1">
      <alignment horizontal="right" vertical="center" wrapText="1"/>
      <protection/>
    </xf>
    <xf numFmtId="3" fontId="22" fillId="0" borderId="23" xfId="57" applyNumberFormat="1" applyFont="1" applyBorder="1" applyAlignment="1">
      <alignment horizontal="right" vertical="center" wrapText="1"/>
      <protection/>
    </xf>
    <xf numFmtId="3" fontId="22" fillId="0" borderId="29" xfId="57" applyNumberFormat="1" applyFont="1" applyBorder="1" applyAlignment="1">
      <alignment horizontal="left" vertical="top"/>
      <protection/>
    </xf>
    <xf numFmtId="0" fontId="22" fillId="0" borderId="49" xfId="57" applyFont="1" applyBorder="1" applyAlignment="1">
      <alignment horizontal="center" vertical="center"/>
      <protection/>
    </xf>
    <xf numFmtId="3" fontId="22" fillId="0" borderId="49" xfId="57" applyNumberFormat="1" applyFont="1" applyBorder="1" applyAlignment="1">
      <alignment horizontal="center" vertical="center"/>
      <protection/>
    </xf>
    <xf numFmtId="3" fontId="22" fillId="0" borderId="50" xfId="57" applyNumberFormat="1" applyFont="1" applyBorder="1" applyAlignment="1">
      <alignment horizontal="center" vertical="center"/>
      <protection/>
    </xf>
    <xf numFmtId="3" fontId="22" fillId="0" borderId="50" xfId="57" applyNumberFormat="1" applyFont="1" applyBorder="1" applyAlignment="1">
      <alignment horizontal="left" vertical="center" shrinkToFit="1"/>
      <protection/>
    </xf>
    <xf numFmtId="3" fontId="22" fillId="0" borderId="50" xfId="57" applyNumberFormat="1" applyFont="1" applyBorder="1" applyAlignment="1">
      <alignment horizontal="right" vertical="center"/>
      <protection/>
    </xf>
    <xf numFmtId="3" fontId="22" fillId="0" borderId="51" xfId="57" applyNumberFormat="1" applyFont="1" applyBorder="1" applyAlignment="1">
      <alignment horizontal="right" vertical="center"/>
      <protection/>
    </xf>
    <xf numFmtId="3" fontId="22" fillId="0" borderId="52" xfId="57" applyNumberFormat="1" applyFont="1" applyBorder="1" applyAlignment="1">
      <alignment horizontal="left" vertical="top" wrapText="1" shrinkToFit="1"/>
      <protection/>
    </xf>
    <xf numFmtId="0" fontId="22" fillId="0" borderId="53" xfId="57" applyFont="1" applyBorder="1" applyAlignment="1">
      <alignment vertical="center"/>
      <protection/>
    </xf>
    <xf numFmtId="0" fontId="22" fillId="0" borderId="0" xfId="57" applyFont="1" applyAlignment="1">
      <alignment horizontal="left" vertical="center"/>
      <protection/>
    </xf>
    <xf numFmtId="0" fontId="22" fillId="0" borderId="0" xfId="57" applyFont="1" applyBorder="1" applyAlignment="1">
      <alignment vertical="center"/>
      <protection/>
    </xf>
    <xf numFmtId="0" fontId="23" fillId="0" borderId="0" xfId="57" applyFont="1" applyAlignment="1">
      <alignment vertical="center" textRotation="180"/>
      <protection/>
    </xf>
    <xf numFmtId="0" fontId="20" fillId="0" borderId="0" xfId="57" applyFont="1" applyAlignment="1">
      <alignment horizontal="center" vertical="center"/>
      <protection/>
    </xf>
    <xf numFmtId="0" fontId="20" fillId="0" borderId="0" xfId="57" applyFont="1" applyAlignment="1">
      <alignment vertical="center"/>
      <protection/>
    </xf>
    <xf numFmtId="0" fontId="24" fillId="0" borderId="0" xfId="57" applyFont="1" applyAlignment="1">
      <alignment vertical="center"/>
      <protection/>
    </xf>
    <xf numFmtId="0" fontId="26" fillId="0" borderId="0" xfId="57" applyFont="1" applyAlignment="1">
      <alignment horizontal="center" vertical="center"/>
      <protection/>
    </xf>
    <xf numFmtId="0" fontId="25" fillId="0" borderId="0" xfId="57" applyFont="1" applyAlignment="1">
      <alignment horizontal="left" vertical="center"/>
      <protection/>
    </xf>
    <xf numFmtId="0" fontId="27" fillId="0" borderId="0" xfId="57" applyFont="1" applyAlignment="1">
      <alignment horizontal="right" vertical="center"/>
      <protection/>
    </xf>
    <xf numFmtId="0" fontId="22" fillId="0" borderId="24" xfId="57" applyFont="1" applyBorder="1" applyAlignment="1">
      <alignment horizontal="center" vertical="center"/>
      <protection/>
    </xf>
    <xf numFmtId="0" fontId="22" fillId="0" borderId="54" xfId="57" applyFont="1" applyBorder="1" applyAlignment="1">
      <alignment horizontal="center" vertical="center"/>
      <protection/>
    </xf>
    <xf numFmtId="0" fontId="25" fillId="0" borderId="55" xfId="57" applyFont="1" applyBorder="1" applyAlignment="1">
      <alignment horizontal="center" vertical="center"/>
      <protection/>
    </xf>
    <xf numFmtId="0" fontId="25" fillId="0" borderId="0" xfId="57" applyFont="1" applyBorder="1" applyAlignment="1">
      <alignment horizontal="center" vertical="center"/>
      <protection/>
    </xf>
    <xf numFmtId="0" fontId="22" fillId="0" borderId="15" xfId="57" applyFont="1" applyBorder="1" applyAlignment="1">
      <alignment horizontal="center" vertical="center" wrapText="1"/>
      <protection/>
    </xf>
    <xf numFmtId="0" fontId="22" fillId="0" borderId="15" xfId="57" applyFont="1" applyBorder="1" applyAlignment="1">
      <alignment horizontal="center" vertical="center" wrapText="1" shrinkToFit="1"/>
      <protection/>
    </xf>
    <xf numFmtId="0" fontId="22" fillId="0" borderId="44" xfId="57" applyFont="1" applyBorder="1" applyAlignment="1">
      <alignment horizontal="center" vertical="center" wrapText="1"/>
      <protection/>
    </xf>
    <xf numFmtId="0" fontId="22" fillId="0" borderId="55" xfId="57" applyFont="1" applyBorder="1" applyAlignment="1">
      <alignment horizontal="center" vertical="center"/>
      <protection/>
    </xf>
    <xf numFmtId="0" fontId="22" fillId="0" borderId="0" xfId="57" applyFont="1" applyBorder="1" applyAlignment="1">
      <alignment horizontal="center" vertical="center"/>
      <protection/>
    </xf>
    <xf numFmtId="3" fontId="25" fillId="0" borderId="48" xfId="57" applyNumberFormat="1" applyFont="1" applyBorder="1" applyAlignment="1">
      <alignment horizontal="right" vertical="center" shrinkToFit="1"/>
      <protection/>
    </xf>
    <xf numFmtId="3" fontId="25" fillId="0" borderId="23" xfId="57" applyNumberFormat="1" applyFont="1" applyBorder="1" applyAlignment="1">
      <alignment horizontal="right" vertical="center" shrinkToFit="1"/>
      <protection/>
    </xf>
    <xf numFmtId="3" fontId="25" fillId="0" borderId="55" xfId="57" applyNumberFormat="1" applyFont="1" applyBorder="1" applyAlignment="1">
      <alignment vertical="center"/>
      <protection/>
    </xf>
    <xf numFmtId="3" fontId="25" fillId="0" borderId="0" xfId="57" applyNumberFormat="1" applyFont="1" applyBorder="1" applyAlignment="1">
      <alignment vertical="center"/>
      <protection/>
    </xf>
    <xf numFmtId="0" fontId="22" fillId="0" borderId="56" xfId="57" applyFont="1" applyBorder="1" applyAlignment="1">
      <alignment horizontal="center" vertical="center" wrapText="1"/>
      <protection/>
    </xf>
    <xf numFmtId="3" fontId="22" fillId="0" borderId="25" xfId="57" applyNumberFormat="1" applyFont="1" applyBorder="1" applyAlignment="1">
      <alignment horizontal="center" vertical="center"/>
      <protection/>
    </xf>
    <xf numFmtId="0" fontId="22" fillId="0" borderId="42" xfId="57" applyFont="1" applyBorder="1" applyAlignment="1">
      <alignment horizontal="center" vertical="center" wrapText="1"/>
      <protection/>
    </xf>
    <xf numFmtId="3" fontId="22" fillId="0" borderId="16" xfId="57" applyNumberFormat="1" applyFont="1" applyBorder="1" applyAlignment="1">
      <alignment horizontal="center" vertical="center"/>
      <protection/>
    </xf>
    <xf numFmtId="0" fontId="22" fillId="0" borderId="47" xfId="57" applyFont="1" applyBorder="1" applyAlignment="1">
      <alignment horizontal="center" vertical="center" wrapText="1"/>
      <protection/>
    </xf>
    <xf numFmtId="3" fontId="22" fillId="0" borderId="49" xfId="57" applyNumberFormat="1" applyFont="1" applyBorder="1" applyAlignment="1">
      <alignment horizontal="center" vertical="center" wrapText="1"/>
      <protection/>
    </xf>
    <xf numFmtId="3" fontId="22" fillId="0" borderId="50" xfId="57" applyNumberFormat="1" applyFont="1" applyBorder="1" applyAlignment="1">
      <alignment horizontal="center" vertical="center" wrapText="1"/>
      <protection/>
    </xf>
    <xf numFmtId="3" fontId="22" fillId="0" borderId="51" xfId="57" applyNumberFormat="1" applyFont="1" applyBorder="1" applyAlignment="1">
      <alignment horizontal="center" vertical="center" wrapText="1"/>
      <protection/>
    </xf>
    <xf numFmtId="3" fontId="22" fillId="0" borderId="57" xfId="57" applyNumberFormat="1" applyFont="1" applyBorder="1" applyAlignment="1">
      <alignment horizontal="center" vertical="center"/>
      <protection/>
    </xf>
    <xf numFmtId="3" fontId="22" fillId="0" borderId="24" xfId="57" applyNumberFormat="1" applyFont="1" applyBorder="1" applyAlignment="1">
      <alignment horizontal="center" vertical="center" wrapText="1"/>
      <protection/>
    </xf>
    <xf numFmtId="3" fontId="22" fillId="0" borderId="54" xfId="57" applyNumberFormat="1" applyFont="1" applyBorder="1" applyAlignment="1">
      <alignment horizontal="center" vertical="center" wrapText="1"/>
      <protection/>
    </xf>
    <xf numFmtId="3" fontId="22" fillId="0" borderId="15" xfId="57" applyNumberFormat="1" applyFont="1" applyBorder="1" applyAlignment="1">
      <alignment horizontal="center" vertical="center" wrapText="1"/>
      <protection/>
    </xf>
    <xf numFmtId="3" fontId="22" fillId="0" borderId="44" xfId="57" applyNumberFormat="1" applyFont="1" applyBorder="1" applyAlignment="1">
      <alignment horizontal="center" vertical="center" wrapText="1"/>
      <protection/>
    </xf>
    <xf numFmtId="3" fontId="22" fillId="0" borderId="48" xfId="57" applyNumberFormat="1" applyFont="1" applyBorder="1" applyAlignment="1">
      <alignment horizontal="center" vertical="center" wrapText="1"/>
      <protection/>
    </xf>
    <xf numFmtId="3" fontId="22" fillId="0" borderId="23" xfId="57" applyNumberFormat="1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20" fillId="0" borderId="15" xfId="56" applyFont="1" applyBorder="1" applyAlignment="1">
      <alignment horizontal="center" vertical="center"/>
      <protection/>
    </xf>
    <xf numFmtId="0" fontId="20" fillId="0" borderId="15" xfId="56" applyFont="1" applyBorder="1" applyAlignment="1">
      <alignment horizontal="left" vertical="center" wrapText="1"/>
      <protection/>
    </xf>
    <xf numFmtId="0" fontId="3" fillId="0" borderId="15" xfId="0" applyFont="1" applyBorder="1" applyAlignment="1">
      <alignment horizontal="center"/>
    </xf>
    <xf numFmtId="3" fontId="20" fillId="0" borderId="15" xfId="56" applyNumberFormat="1" applyFont="1" applyBorder="1" applyAlignment="1">
      <alignment horizontal="center" vertical="center"/>
      <protection/>
    </xf>
    <xf numFmtId="3" fontId="20" fillId="0" borderId="15" xfId="56" applyNumberFormat="1" applyFont="1" applyBorder="1" applyAlignment="1">
      <alignment horizontal="left" vertical="center" wrapText="1"/>
      <protection/>
    </xf>
    <xf numFmtId="3" fontId="20" fillId="0" borderId="15" xfId="56" applyNumberFormat="1" applyFont="1" applyBorder="1" applyAlignment="1">
      <alignment horizontal="left" vertical="center"/>
      <protection/>
    </xf>
    <xf numFmtId="0" fontId="20" fillId="0" borderId="10" xfId="56" applyFont="1" applyBorder="1">
      <alignment/>
      <protection/>
    </xf>
    <xf numFmtId="0" fontId="20" fillId="0" borderId="10" xfId="56" applyFont="1" applyBorder="1" applyAlignment="1">
      <alignment horizontal="center"/>
      <protection/>
    </xf>
    <xf numFmtId="0" fontId="3" fillId="0" borderId="10" xfId="56" applyFont="1" applyBorder="1">
      <alignment/>
      <protection/>
    </xf>
    <xf numFmtId="0" fontId="20" fillId="0" borderId="26" xfId="56" applyFont="1" applyBorder="1">
      <alignment/>
      <protection/>
    </xf>
    <xf numFmtId="0" fontId="25" fillId="0" borderId="10" xfId="56" applyFont="1" applyBorder="1" applyAlignment="1">
      <alignment horizontal="center"/>
      <protection/>
    </xf>
    <xf numFmtId="0" fontId="22" fillId="0" borderId="10" xfId="56" applyFont="1" applyBorder="1" applyAlignment="1">
      <alignment horizontal="center"/>
      <protection/>
    </xf>
    <xf numFmtId="0" fontId="13" fillId="0" borderId="10" xfId="0" applyFont="1" applyFill="1" applyBorder="1" applyAlignment="1">
      <alignment horizontal="left" vertical="center"/>
    </xf>
    <xf numFmtId="0" fontId="13" fillId="0" borderId="10" xfId="0" applyFont="1" applyFill="1" applyBorder="1" applyAlignment="1">
      <alignment horizontal="left" vertical="center" indent="1"/>
    </xf>
    <xf numFmtId="0" fontId="30" fillId="0" borderId="10" xfId="56" applyFont="1" applyBorder="1" applyAlignment="1">
      <alignment horizontal="left" indent="1"/>
      <protection/>
    </xf>
    <xf numFmtId="0" fontId="22" fillId="0" borderId="11" xfId="56" applyFont="1" applyBorder="1">
      <alignment/>
      <protection/>
    </xf>
    <xf numFmtId="0" fontId="22" fillId="0" borderId="11" xfId="56" applyFont="1" applyBorder="1" applyAlignment="1">
      <alignment horizontal="center"/>
      <protection/>
    </xf>
    <xf numFmtId="0" fontId="5" fillId="0" borderId="11" xfId="56" applyFont="1" applyBorder="1">
      <alignment/>
      <protection/>
    </xf>
    <xf numFmtId="0" fontId="31" fillId="0" borderId="10" xfId="0" applyFont="1" applyBorder="1" applyAlignment="1">
      <alignment/>
    </xf>
    <xf numFmtId="0" fontId="31" fillId="0" borderId="0" xfId="0" applyFont="1" applyBorder="1" applyAlignment="1">
      <alignment/>
    </xf>
    <xf numFmtId="49" fontId="30" fillId="0" borderId="15" xfId="56" applyNumberFormat="1" applyFont="1" applyBorder="1" applyAlignment="1">
      <alignment horizontal="center" vertical="center" wrapText="1"/>
      <protection/>
    </xf>
    <xf numFmtId="0" fontId="30" fillId="0" borderId="15" xfId="56" applyFont="1" applyBorder="1" applyAlignment="1">
      <alignment horizontal="center" vertical="center"/>
      <protection/>
    </xf>
    <xf numFmtId="0" fontId="22" fillId="0" borderId="15" xfId="56" applyFont="1" applyBorder="1" applyAlignment="1">
      <alignment horizontal="center" vertical="center"/>
      <protection/>
    </xf>
    <xf numFmtId="0" fontId="3" fillId="0" borderId="58" xfId="0" applyFont="1" applyBorder="1" applyAlignment="1">
      <alignment/>
    </xf>
    <xf numFmtId="0" fontId="3" fillId="0" borderId="15" xfId="0" applyFont="1" applyBorder="1" applyAlignment="1">
      <alignment horizontal="center" vertical="center"/>
    </xf>
    <xf numFmtId="0" fontId="32" fillId="0" borderId="10" xfId="56" applyFont="1" applyBorder="1" applyAlignment="1">
      <alignment horizontal="left" vertical="center"/>
      <protection/>
    </xf>
    <xf numFmtId="0" fontId="31" fillId="0" borderId="27" xfId="0" applyFont="1" applyBorder="1" applyAlignment="1">
      <alignment vertical="center"/>
    </xf>
    <xf numFmtId="0" fontId="31" fillId="0" borderId="10" xfId="0" applyFont="1" applyBorder="1" applyAlignment="1">
      <alignment vertical="center"/>
    </xf>
    <xf numFmtId="0" fontId="30" fillId="0" borderId="10" xfId="56" applyFont="1" applyBorder="1" applyAlignment="1">
      <alignment horizontal="center" vertical="center"/>
      <protection/>
    </xf>
    <xf numFmtId="0" fontId="30" fillId="0" borderId="11" xfId="56" applyFont="1" applyBorder="1" applyAlignment="1">
      <alignment vertical="center"/>
      <protection/>
    </xf>
    <xf numFmtId="0" fontId="30" fillId="0" borderId="11" xfId="56" applyFont="1" applyBorder="1" applyAlignment="1">
      <alignment horizontal="center" vertical="center"/>
      <protection/>
    </xf>
    <xf numFmtId="0" fontId="31" fillId="0" borderId="11" xfId="0" applyFont="1" applyBorder="1" applyAlignment="1">
      <alignment vertical="center"/>
    </xf>
    <xf numFmtId="0" fontId="31" fillId="0" borderId="26" xfId="0" applyFont="1" applyBorder="1" applyAlignment="1">
      <alignment vertical="center"/>
    </xf>
    <xf numFmtId="0" fontId="31" fillId="0" borderId="28" xfId="0" applyFont="1" applyBorder="1" applyAlignment="1">
      <alignment vertical="center"/>
    </xf>
    <xf numFmtId="0" fontId="31" fillId="0" borderId="0" xfId="0" applyFont="1" applyBorder="1" applyAlignment="1">
      <alignment vertical="center"/>
    </xf>
    <xf numFmtId="49" fontId="13" fillId="0" borderId="49" xfId="23" applyNumberFormat="1" applyFont="1" applyFill="1" applyBorder="1" applyAlignment="1">
      <alignment horizontal="center" vertical="center"/>
    </xf>
    <xf numFmtId="49" fontId="13" fillId="0" borderId="50" xfId="23" applyNumberFormat="1" applyFont="1" applyFill="1" applyBorder="1" applyAlignment="1">
      <alignment horizontal="center" vertical="center" wrapText="1"/>
    </xf>
    <xf numFmtId="49" fontId="13" fillId="0" borderId="50" xfId="23" applyNumberFormat="1" applyFont="1" applyFill="1" applyBorder="1" applyAlignment="1">
      <alignment horizontal="center" vertical="center"/>
    </xf>
    <xf numFmtId="49" fontId="13" fillId="0" borderId="50" xfId="23" applyNumberFormat="1" applyFont="1" applyFill="1" applyBorder="1" applyAlignment="1" quotePrefix="1">
      <alignment horizontal="center" vertical="center" wrapText="1"/>
    </xf>
    <xf numFmtId="0" fontId="13" fillId="0" borderId="51" xfId="23" applyNumberFormat="1" applyFont="1" applyFill="1" applyBorder="1" applyAlignment="1">
      <alignment horizontal="center" vertical="center" shrinkToFit="1"/>
    </xf>
    <xf numFmtId="0" fontId="30" fillId="0" borderId="59" xfId="56" applyFont="1" applyBorder="1" applyAlignment="1">
      <alignment horizontal="center" vertical="center"/>
      <protection/>
    </xf>
    <xf numFmtId="0" fontId="30" fillId="0" borderId="20" xfId="56" applyFont="1" applyBorder="1" applyAlignment="1">
      <alignment horizontal="center" vertical="center" wrapText="1"/>
      <protection/>
    </xf>
    <xf numFmtId="0" fontId="13" fillId="0" borderId="51" xfId="56" applyFont="1" applyBorder="1" applyAlignment="1">
      <alignment horizontal="center" vertical="center" wrapText="1"/>
      <protection/>
    </xf>
    <xf numFmtId="0" fontId="34" fillId="0" borderId="0" xfId="0" applyFont="1" applyAlignment="1">
      <alignment horizontal="left" vertical="center"/>
    </xf>
    <xf numFmtId="0" fontId="35" fillId="0" borderId="60" xfId="56" applyFont="1" applyBorder="1" applyAlignment="1">
      <alignment vertical="center"/>
      <protection/>
    </xf>
    <xf numFmtId="0" fontId="35" fillId="0" borderId="61" xfId="56" applyFont="1" applyBorder="1" applyAlignment="1">
      <alignment vertical="center"/>
      <protection/>
    </xf>
    <xf numFmtId="0" fontId="35" fillId="0" borderId="19" xfId="56" applyFont="1" applyBorder="1" applyAlignment="1">
      <alignment vertical="center"/>
      <protection/>
    </xf>
    <xf numFmtId="3" fontId="30" fillId="0" borderId="61" xfId="56" applyNumberFormat="1" applyFont="1" applyBorder="1" applyAlignment="1">
      <alignment horizontal="right" vertical="center"/>
      <protection/>
    </xf>
    <xf numFmtId="3" fontId="35" fillId="0" borderId="60" xfId="56" applyNumberFormat="1" applyFont="1" applyBorder="1" applyAlignment="1">
      <alignment horizontal="right" vertical="center"/>
      <protection/>
    </xf>
    <xf numFmtId="3" fontId="35" fillId="0" borderId="19" xfId="56" applyNumberFormat="1" applyFont="1" applyBorder="1" applyAlignment="1">
      <alignment horizontal="right" vertical="center"/>
      <protection/>
    </xf>
    <xf numFmtId="3" fontId="13" fillId="0" borderId="62" xfId="0" applyNumberFormat="1" applyFont="1" applyBorder="1" applyAlignment="1">
      <alignment vertical="center"/>
    </xf>
    <xf numFmtId="3" fontId="35" fillId="0" borderId="40" xfId="56" applyNumberFormat="1" applyFont="1" applyBorder="1" applyAlignment="1">
      <alignment horizontal="right" vertical="center"/>
      <protection/>
    </xf>
    <xf numFmtId="3" fontId="13" fillId="0" borderId="54" xfId="0" applyNumberFormat="1" applyFont="1" applyBorder="1" applyAlignment="1">
      <alignment vertical="center"/>
    </xf>
    <xf numFmtId="3" fontId="13" fillId="0" borderId="63" xfId="0" applyNumberFormat="1" applyFont="1" applyBorder="1" applyAlignment="1">
      <alignment vertical="center"/>
    </xf>
    <xf numFmtId="0" fontId="35" fillId="0" borderId="42" xfId="56" applyFont="1" applyBorder="1" applyAlignment="1">
      <alignment vertical="center"/>
      <protection/>
    </xf>
    <xf numFmtId="0" fontId="35" fillId="0" borderId="44" xfId="56" applyFont="1" applyBorder="1" applyAlignment="1">
      <alignment vertical="center"/>
      <protection/>
    </xf>
    <xf numFmtId="0" fontId="35" fillId="0" borderId="15" xfId="56" applyFont="1" applyBorder="1" applyAlignment="1">
      <alignment vertical="center"/>
      <protection/>
    </xf>
    <xf numFmtId="3" fontId="30" fillId="0" borderId="44" xfId="56" applyNumberFormat="1" applyFont="1" applyBorder="1" applyAlignment="1">
      <alignment horizontal="right" vertical="center"/>
      <protection/>
    </xf>
    <xf numFmtId="3" fontId="35" fillId="0" borderId="42" xfId="56" applyNumberFormat="1" applyFont="1" applyBorder="1" applyAlignment="1">
      <alignment horizontal="right" vertical="center"/>
      <protection/>
    </xf>
    <xf numFmtId="3" fontId="35" fillId="0" borderId="15" xfId="56" applyNumberFormat="1" applyFont="1" applyBorder="1" applyAlignment="1">
      <alignment horizontal="right" vertical="center"/>
      <protection/>
    </xf>
    <xf numFmtId="3" fontId="13" fillId="0" borderId="64" xfId="0" applyNumberFormat="1" applyFont="1" applyBorder="1" applyAlignment="1">
      <alignment vertical="center"/>
    </xf>
    <xf numFmtId="3" fontId="35" fillId="0" borderId="65" xfId="56" applyNumberFormat="1" applyFont="1" applyBorder="1" applyAlignment="1">
      <alignment horizontal="right" vertical="center"/>
      <protection/>
    </xf>
    <xf numFmtId="3" fontId="13" fillId="0" borderId="44" xfId="0" applyNumberFormat="1" applyFont="1" applyBorder="1" applyAlignment="1">
      <alignment vertical="center"/>
    </xf>
    <xf numFmtId="3" fontId="13" fillId="0" borderId="16" xfId="0" applyNumberFormat="1" applyFont="1" applyBorder="1" applyAlignment="1">
      <alignment vertical="center"/>
    </xf>
    <xf numFmtId="3" fontId="35" fillId="0" borderId="65" xfId="56" applyNumberFormat="1" applyFont="1" applyBorder="1" applyAlignment="1" quotePrefix="1">
      <alignment horizontal="right" vertical="center"/>
      <protection/>
    </xf>
    <xf numFmtId="3" fontId="35" fillId="0" borderId="15" xfId="56" applyNumberFormat="1" applyFont="1" applyBorder="1" applyAlignment="1" quotePrefix="1">
      <alignment horizontal="right" vertical="center"/>
      <protection/>
    </xf>
    <xf numFmtId="0" fontId="35" fillId="0" borderId="44" xfId="56" applyFont="1" applyBorder="1" applyAlignment="1">
      <alignment horizontal="left" vertical="center" wrapText="1"/>
      <protection/>
    </xf>
    <xf numFmtId="0" fontId="35" fillId="0" borderId="42" xfId="56" applyFont="1" applyBorder="1" applyAlignment="1">
      <alignment horizontal="left" vertical="center" wrapText="1"/>
      <protection/>
    </xf>
    <xf numFmtId="0" fontId="35" fillId="0" borderId="15" xfId="56" applyFont="1" applyBorder="1" applyAlignment="1">
      <alignment horizontal="left" vertical="center" wrapText="1"/>
      <protection/>
    </xf>
    <xf numFmtId="0" fontId="35" fillId="0" borderId="66" xfId="56" applyFont="1" applyBorder="1" applyAlignment="1">
      <alignment vertical="center"/>
      <protection/>
    </xf>
    <xf numFmtId="0" fontId="35" fillId="0" borderId="67" xfId="56" applyFont="1" applyBorder="1" applyAlignment="1">
      <alignment vertical="center"/>
      <protection/>
    </xf>
    <xf numFmtId="0" fontId="35" fillId="0" borderId="47" xfId="56" applyFont="1" applyBorder="1" applyAlignment="1">
      <alignment vertical="center"/>
      <protection/>
    </xf>
    <xf numFmtId="0" fontId="35" fillId="0" borderId="48" xfId="56" applyFont="1" applyBorder="1" applyAlignment="1">
      <alignment vertical="center"/>
      <protection/>
    </xf>
    <xf numFmtId="3" fontId="30" fillId="0" borderId="23" xfId="56" applyNumberFormat="1" applyFont="1" applyBorder="1" applyAlignment="1">
      <alignment horizontal="right" vertical="center"/>
      <protection/>
    </xf>
    <xf numFmtId="3" fontId="35" fillId="0" borderId="47" xfId="56" applyNumberFormat="1" applyFont="1" applyBorder="1" applyAlignment="1">
      <alignment horizontal="right" vertical="center"/>
      <protection/>
    </xf>
    <xf numFmtId="3" fontId="35" fillId="0" borderId="48" xfId="56" applyNumberFormat="1" applyFont="1" applyBorder="1" applyAlignment="1">
      <alignment horizontal="right" vertical="center"/>
      <protection/>
    </xf>
    <xf numFmtId="3" fontId="13" fillId="0" borderId="68" xfId="0" applyNumberFormat="1" applyFont="1" applyBorder="1" applyAlignment="1">
      <alignment vertical="center"/>
    </xf>
    <xf numFmtId="3" fontId="35" fillId="0" borderId="33" xfId="56" applyNumberFormat="1" applyFont="1" applyBorder="1" applyAlignment="1">
      <alignment horizontal="right" vertical="center"/>
      <protection/>
    </xf>
    <xf numFmtId="3" fontId="35" fillId="0" borderId="69" xfId="56" applyNumberFormat="1" applyFont="1" applyBorder="1" applyAlignment="1">
      <alignment horizontal="right" vertical="center"/>
      <protection/>
    </xf>
    <xf numFmtId="3" fontId="13" fillId="0" borderId="23" xfId="0" applyNumberFormat="1" applyFont="1" applyBorder="1" applyAlignment="1">
      <alignment vertical="center"/>
    </xf>
    <xf numFmtId="3" fontId="13" fillId="0" borderId="70" xfId="0" applyNumberFormat="1" applyFont="1" applyBorder="1" applyAlignment="1">
      <alignment vertical="center"/>
    </xf>
    <xf numFmtId="3" fontId="30" fillId="0" borderId="49" xfId="56" applyNumberFormat="1" applyFont="1" applyBorder="1" applyAlignment="1">
      <alignment horizontal="right" vertical="center"/>
      <protection/>
    </xf>
    <xf numFmtId="3" fontId="30" fillId="0" borderId="50" xfId="56" applyNumberFormat="1" applyFont="1" applyBorder="1" applyAlignment="1">
      <alignment horizontal="right" vertical="center"/>
      <protection/>
    </xf>
    <xf numFmtId="3" fontId="30" fillId="0" borderId="51" xfId="56" applyNumberFormat="1" applyFont="1" applyBorder="1" applyAlignment="1">
      <alignment horizontal="right" vertical="center"/>
      <protection/>
    </xf>
    <xf numFmtId="3" fontId="13" fillId="0" borderId="71" xfId="0" applyNumberFormat="1" applyFont="1" applyBorder="1" applyAlignment="1">
      <alignment vertical="center"/>
    </xf>
    <xf numFmtId="3" fontId="13" fillId="0" borderId="51" xfId="0" applyNumberFormat="1" applyFont="1" applyBorder="1" applyAlignment="1">
      <alignment vertical="center"/>
    </xf>
    <xf numFmtId="3" fontId="13" fillId="0" borderId="52" xfId="0" applyNumberFormat="1" applyFont="1" applyBorder="1" applyAlignment="1">
      <alignment vertical="center"/>
    </xf>
    <xf numFmtId="0" fontId="13" fillId="0" borderId="14" xfId="0" applyFont="1" applyBorder="1" applyAlignment="1">
      <alignment horizontal="center" vertical="center" textRotation="180"/>
    </xf>
    <xf numFmtId="0" fontId="13" fillId="0" borderId="10" xfId="0" applyFont="1" applyBorder="1" applyAlignment="1">
      <alignment horizontal="center" vertical="center" textRotation="180"/>
    </xf>
    <xf numFmtId="0" fontId="13" fillId="0" borderId="28" xfId="0" applyFont="1" applyBorder="1" applyAlignment="1">
      <alignment horizontal="left" vertical="center"/>
    </xf>
    <xf numFmtId="0" fontId="35" fillId="0" borderId="0" xfId="53" applyFont="1" applyAlignment="1">
      <alignment/>
      <protection/>
    </xf>
    <xf numFmtId="4" fontId="35" fillId="0" borderId="0" xfId="53" applyNumberFormat="1" applyFont="1" applyAlignment="1">
      <alignment vertical="center"/>
      <protection/>
    </xf>
    <xf numFmtId="0" fontId="35" fillId="0" borderId="0" xfId="53" applyFont="1" applyAlignment="1">
      <alignment vertical="center"/>
      <protection/>
    </xf>
    <xf numFmtId="4" fontId="35" fillId="0" borderId="0" xfId="53" applyNumberFormat="1" applyFont="1" applyAlignment="1">
      <alignment/>
      <protection/>
    </xf>
    <xf numFmtId="0" fontId="22" fillId="0" borderId="0" xfId="53" applyFont="1" applyAlignment="1">
      <alignment/>
      <protection/>
    </xf>
    <xf numFmtId="0" fontId="22" fillId="0" borderId="72" xfId="53" applyFont="1" applyBorder="1" applyAlignment="1">
      <alignment horizontal="center" vertical="center"/>
      <protection/>
    </xf>
    <xf numFmtId="4" fontId="22" fillId="0" borderId="73" xfId="53" applyNumberFormat="1" applyFont="1" applyBorder="1" applyAlignment="1">
      <alignment horizontal="center" vertical="center" wrapText="1"/>
      <protection/>
    </xf>
    <xf numFmtId="4" fontId="22" fillId="0" borderId="74" xfId="53" applyNumberFormat="1" applyFont="1" applyBorder="1" applyAlignment="1">
      <alignment horizontal="center" vertical="center" wrapText="1"/>
      <protection/>
    </xf>
    <xf numFmtId="0" fontId="22" fillId="0" borderId="75" xfId="53" applyFont="1" applyBorder="1" applyAlignment="1">
      <alignment vertical="center"/>
      <protection/>
    </xf>
    <xf numFmtId="3" fontId="22" fillId="0" borderId="76" xfId="53" applyNumberFormat="1" applyFont="1" applyBorder="1" applyAlignment="1">
      <alignment vertical="center"/>
      <protection/>
    </xf>
    <xf numFmtId="3" fontId="22" fillId="0" borderId="77" xfId="53" applyNumberFormat="1" applyFont="1" applyBorder="1" applyAlignment="1">
      <alignment vertical="center"/>
      <protection/>
    </xf>
    <xf numFmtId="3" fontId="22" fillId="0" borderId="78" xfId="53" applyNumberFormat="1" applyFont="1" applyBorder="1" applyAlignment="1">
      <alignment vertical="center"/>
      <protection/>
    </xf>
    <xf numFmtId="0" fontId="37" fillId="0" borderId="79" xfId="53" applyFont="1" applyBorder="1" applyAlignment="1">
      <alignment vertical="center"/>
      <protection/>
    </xf>
    <xf numFmtId="3" fontId="37" fillId="0" borderId="40" xfId="53" applyNumberFormat="1" applyFont="1" applyBorder="1" applyAlignment="1">
      <alignment vertical="center"/>
      <protection/>
    </xf>
    <xf numFmtId="3" fontId="37" fillId="0" borderId="19" xfId="53" applyNumberFormat="1" applyFont="1" applyBorder="1" applyAlignment="1">
      <alignment vertical="center"/>
      <protection/>
    </xf>
    <xf numFmtId="3" fontId="37" fillId="0" borderId="80" xfId="53" applyNumberFormat="1" applyFont="1" applyBorder="1" applyAlignment="1">
      <alignment vertical="center"/>
      <protection/>
    </xf>
    <xf numFmtId="0" fontId="37" fillId="0" borderId="81" xfId="53" applyFont="1" applyBorder="1" applyAlignment="1">
      <alignment vertical="center"/>
      <protection/>
    </xf>
    <xf numFmtId="3" fontId="37" fillId="0" borderId="65" xfId="53" applyNumberFormat="1" applyFont="1" applyBorder="1" applyAlignment="1">
      <alignment vertical="center"/>
      <protection/>
    </xf>
    <xf numFmtId="3" fontId="37" fillId="0" borderId="15" xfId="53" applyNumberFormat="1" applyFont="1" applyBorder="1" applyAlignment="1">
      <alignment vertical="center"/>
      <protection/>
    </xf>
    <xf numFmtId="3" fontId="37" fillId="0" borderId="82" xfId="53" applyNumberFormat="1" applyFont="1" applyBorder="1" applyAlignment="1">
      <alignment vertical="center"/>
      <protection/>
    </xf>
    <xf numFmtId="0" fontId="37" fillId="0" borderId="83" xfId="53" applyFont="1" applyBorder="1" applyAlignment="1">
      <alignment vertical="center"/>
      <protection/>
    </xf>
    <xf numFmtId="3" fontId="37" fillId="0" borderId="33" xfId="53" applyNumberFormat="1" applyFont="1" applyBorder="1" applyAlignment="1">
      <alignment vertical="center"/>
      <protection/>
    </xf>
    <xf numFmtId="3" fontId="37" fillId="0" borderId="69" xfId="53" applyNumberFormat="1" applyFont="1" applyBorder="1" applyAlignment="1">
      <alignment vertical="center"/>
      <protection/>
    </xf>
    <xf numFmtId="3" fontId="37" fillId="0" borderId="84" xfId="53" applyNumberFormat="1" applyFont="1" applyBorder="1" applyAlignment="1">
      <alignment vertical="center"/>
      <protection/>
    </xf>
    <xf numFmtId="0" fontId="22" fillId="0" borderId="85" xfId="53" applyFont="1" applyBorder="1" applyAlignment="1">
      <alignment vertical="center"/>
      <protection/>
    </xf>
    <xf numFmtId="3" fontId="22" fillId="0" borderId="86" xfId="53" applyNumberFormat="1" applyFont="1" applyBorder="1" applyAlignment="1">
      <alignment vertical="center"/>
      <protection/>
    </xf>
    <xf numFmtId="3" fontId="22" fillId="0" borderId="50" xfId="53" applyNumberFormat="1" applyFont="1" applyBorder="1" applyAlignment="1">
      <alignment vertical="center"/>
      <protection/>
    </xf>
    <xf numFmtId="3" fontId="22" fillId="0" borderId="87" xfId="53" applyNumberFormat="1" applyFont="1" applyBorder="1" applyAlignment="1">
      <alignment vertical="center"/>
      <protection/>
    </xf>
    <xf numFmtId="0" fontId="37" fillId="0" borderId="88" xfId="53" applyFont="1" applyBorder="1" applyAlignment="1">
      <alignment vertical="center"/>
      <protection/>
    </xf>
    <xf numFmtId="3" fontId="37" fillId="0" borderId="59" xfId="53" applyNumberFormat="1" applyFont="1" applyBorder="1" applyAlignment="1">
      <alignment vertical="center"/>
      <protection/>
    </xf>
    <xf numFmtId="3" fontId="37" fillId="0" borderId="20" xfId="53" applyNumberFormat="1" applyFont="1" applyBorder="1" applyAlignment="1">
      <alignment vertical="center"/>
      <protection/>
    </xf>
    <xf numFmtId="3" fontId="37" fillId="0" borderId="89" xfId="53" applyNumberFormat="1" applyFont="1" applyBorder="1" applyAlignment="1">
      <alignment vertical="center"/>
      <protection/>
    </xf>
    <xf numFmtId="0" fontId="37" fillId="0" borderId="79" xfId="53" applyFont="1" applyBorder="1" applyAlignment="1">
      <alignment horizontal="left" vertical="center" indent="12"/>
      <protection/>
    </xf>
    <xf numFmtId="0" fontId="37" fillId="0" borderId="83" xfId="53" applyFont="1" applyBorder="1" applyAlignment="1">
      <alignment horizontal="left" vertical="center" indent="12"/>
      <protection/>
    </xf>
    <xf numFmtId="3" fontId="37" fillId="0" borderId="90" xfId="53" applyNumberFormat="1" applyFont="1" applyBorder="1" applyAlignment="1">
      <alignment vertical="center"/>
      <protection/>
    </xf>
    <xf numFmtId="3" fontId="37" fillId="0" borderId="91" xfId="53" applyNumberFormat="1" applyFont="1" applyBorder="1" applyAlignment="1">
      <alignment vertical="center"/>
      <protection/>
    </xf>
    <xf numFmtId="3" fontId="37" fillId="0" borderId="92" xfId="53" applyNumberFormat="1" applyFont="1" applyBorder="1" applyAlignment="1">
      <alignment vertical="center"/>
      <protection/>
    </xf>
    <xf numFmtId="0" fontId="37" fillId="0" borderId="85" xfId="53" applyFont="1" applyBorder="1" applyAlignment="1">
      <alignment vertical="center"/>
      <protection/>
    </xf>
    <xf numFmtId="3" fontId="37" fillId="0" borderId="86" xfId="53" applyNumberFormat="1" applyFont="1" applyBorder="1" applyAlignment="1">
      <alignment vertical="center"/>
      <protection/>
    </xf>
    <xf numFmtId="3" fontId="37" fillId="0" borderId="50" xfId="53" applyNumberFormat="1" applyFont="1" applyBorder="1" applyAlignment="1">
      <alignment vertical="center"/>
      <protection/>
    </xf>
    <xf numFmtId="3" fontId="37" fillId="0" borderId="87" xfId="53" applyNumberFormat="1" applyFont="1" applyBorder="1" applyAlignment="1">
      <alignment vertical="center"/>
      <protection/>
    </xf>
    <xf numFmtId="0" fontId="22" fillId="0" borderId="83" xfId="53" applyFont="1" applyBorder="1" applyAlignment="1">
      <alignment vertical="center"/>
      <protection/>
    </xf>
    <xf numFmtId="3" fontId="22" fillId="0" borderId="65" xfId="53" applyNumberFormat="1" applyFont="1" applyBorder="1" applyAlignment="1">
      <alignment vertical="center"/>
      <protection/>
    </xf>
    <xf numFmtId="3" fontId="22" fillId="0" borderId="15" xfId="53" applyNumberFormat="1" applyFont="1" applyBorder="1" applyAlignment="1">
      <alignment vertical="center"/>
      <protection/>
    </xf>
    <xf numFmtId="3" fontId="22" fillId="0" borderId="82" xfId="53" applyNumberFormat="1" applyFont="1" applyBorder="1" applyAlignment="1">
      <alignment vertical="center"/>
      <protection/>
    </xf>
    <xf numFmtId="3" fontId="22" fillId="0" borderId="73" xfId="53" applyNumberFormat="1" applyFont="1" applyBorder="1" applyAlignment="1">
      <alignment vertical="center"/>
      <protection/>
    </xf>
    <xf numFmtId="3" fontId="22" fillId="0" borderId="93" xfId="53" applyNumberFormat="1" applyFont="1" applyBorder="1" applyAlignment="1">
      <alignment vertical="center"/>
      <protection/>
    </xf>
    <xf numFmtId="3" fontId="22" fillId="0" borderId="94" xfId="53" applyNumberFormat="1" applyFont="1" applyBorder="1" applyAlignment="1">
      <alignment vertical="center"/>
      <protection/>
    </xf>
    <xf numFmtId="0" fontId="22" fillId="0" borderId="0" xfId="53" applyFont="1" applyBorder="1" applyAlignment="1">
      <alignment horizontal="center" vertical="center"/>
      <protection/>
    </xf>
    <xf numFmtId="3" fontId="22" fillId="0" borderId="0" xfId="53" applyNumberFormat="1" applyFont="1" applyBorder="1" applyAlignment="1">
      <alignment vertical="center"/>
      <protection/>
    </xf>
    <xf numFmtId="0" fontId="37" fillId="0" borderId="79" xfId="53" applyFont="1" applyBorder="1" applyAlignment="1">
      <alignment horizontal="left" vertical="center" indent="11"/>
      <protection/>
    </xf>
    <xf numFmtId="0" fontId="37" fillId="0" borderId="81" xfId="53" applyFont="1" applyBorder="1" applyAlignment="1">
      <alignment horizontal="left" vertical="center" indent="11"/>
      <protection/>
    </xf>
    <xf numFmtId="0" fontId="37" fillId="0" borderId="83" xfId="53" applyFont="1" applyBorder="1" applyAlignment="1">
      <alignment horizontal="left" vertical="center" indent="11"/>
      <protection/>
    </xf>
    <xf numFmtId="0" fontId="37" fillId="0" borderId="79" xfId="53" applyFont="1" applyBorder="1" applyAlignment="1">
      <alignment horizontal="left" vertical="center" indent="11" shrinkToFit="1"/>
      <protection/>
    </xf>
    <xf numFmtId="0" fontId="25" fillId="0" borderId="95" xfId="53" applyFont="1" applyBorder="1" applyAlignment="1">
      <alignment horizontal="center" vertical="center"/>
      <protection/>
    </xf>
    <xf numFmtId="3" fontId="30" fillId="0" borderId="95" xfId="53" applyNumberFormat="1" applyFont="1" applyBorder="1" applyAlignment="1">
      <alignment vertical="center"/>
      <protection/>
    </xf>
    <xf numFmtId="3" fontId="37" fillId="0" borderId="96" xfId="53" applyNumberFormat="1" applyFont="1" applyBorder="1" applyAlignment="1">
      <alignment vertical="center"/>
      <protection/>
    </xf>
    <xf numFmtId="3" fontId="37" fillId="0" borderId="97" xfId="53" applyNumberFormat="1" applyFont="1" applyBorder="1" applyAlignment="1">
      <alignment vertical="center"/>
      <protection/>
    </xf>
    <xf numFmtId="3" fontId="37" fillId="0" borderId="98" xfId="53" applyNumberFormat="1" applyFont="1" applyBorder="1" applyAlignment="1">
      <alignment vertical="center"/>
      <protection/>
    </xf>
    <xf numFmtId="0" fontId="22" fillId="0" borderId="99" xfId="53" applyFont="1" applyBorder="1" applyAlignment="1">
      <alignment vertical="center"/>
      <protection/>
    </xf>
    <xf numFmtId="3" fontId="22" fillId="0" borderId="33" xfId="53" applyNumberFormat="1" applyFont="1" applyBorder="1" applyAlignment="1">
      <alignment vertical="center"/>
      <protection/>
    </xf>
    <xf numFmtId="3" fontId="22" fillId="0" borderId="69" xfId="53" applyNumberFormat="1" applyFont="1" applyBorder="1" applyAlignment="1">
      <alignment vertical="center"/>
      <protection/>
    </xf>
    <xf numFmtId="3" fontId="22" fillId="0" borderId="84" xfId="53" applyNumberFormat="1" applyFont="1" applyBorder="1" applyAlignment="1">
      <alignment vertical="center"/>
      <protection/>
    </xf>
    <xf numFmtId="0" fontId="37" fillId="0" borderId="81" xfId="53" applyFont="1" applyBorder="1" applyAlignment="1">
      <alignment horizontal="left" vertical="center" indent="12"/>
      <protection/>
    </xf>
    <xf numFmtId="0" fontId="22" fillId="0" borderId="100" xfId="53" applyFont="1" applyBorder="1" applyAlignment="1">
      <alignment vertical="center"/>
      <protection/>
    </xf>
    <xf numFmtId="3" fontId="22" fillId="0" borderId="101" xfId="53" applyNumberFormat="1" applyFont="1" applyBorder="1" applyAlignment="1">
      <alignment vertical="center"/>
      <protection/>
    </xf>
    <xf numFmtId="3" fontId="22" fillId="0" borderId="102" xfId="53" applyNumberFormat="1" applyFont="1" applyBorder="1" applyAlignment="1">
      <alignment vertical="center"/>
      <protection/>
    </xf>
    <xf numFmtId="3" fontId="22" fillId="0" borderId="103" xfId="53" applyNumberFormat="1" applyFont="1" applyBorder="1" applyAlignment="1">
      <alignment vertical="center"/>
      <protection/>
    </xf>
    <xf numFmtId="0" fontId="35" fillId="0" borderId="0" xfId="54" applyFont="1" applyAlignment="1">
      <alignment/>
      <protection/>
    </xf>
    <xf numFmtId="0" fontId="38" fillId="0" borderId="0" xfId="54" applyFont="1" applyAlignment="1">
      <alignment vertical="center"/>
      <protection/>
    </xf>
    <xf numFmtId="0" fontId="35" fillId="0" borderId="15" xfId="54" applyFont="1" applyBorder="1" applyAlignment="1">
      <alignment/>
      <protection/>
    </xf>
    <xf numFmtId="0" fontId="35" fillId="0" borderId="0" xfId="54" applyFont="1" applyBorder="1" applyAlignment="1">
      <alignment/>
      <protection/>
    </xf>
    <xf numFmtId="0" fontId="39" fillId="0" borderId="104" xfId="54" applyFont="1" applyBorder="1" applyAlignment="1">
      <alignment horizontal="center" vertical="center" wrapText="1"/>
      <protection/>
    </xf>
    <xf numFmtId="0" fontId="39" fillId="0" borderId="0" xfId="54" applyFont="1" applyBorder="1" applyAlignment="1">
      <alignment horizontal="center" vertical="center" wrapText="1"/>
      <protection/>
    </xf>
    <xf numFmtId="0" fontId="39" fillId="0" borderId="67" xfId="54" applyFont="1" applyBorder="1" applyAlignment="1">
      <alignment horizontal="center" vertical="center" wrapText="1"/>
      <protection/>
    </xf>
    <xf numFmtId="0" fontId="39" fillId="0" borderId="69" xfId="54" applyFont="1" applyBorder="1" applyAlignment="1">
      <alignment horizontal="center" vertical="center" wrapText="1"/>
      <protection/>
    </xf>
    <xf numFmtId="0" fontId="4" fillId="0" borderId="64" xfId="54" applyFont="1" applyBorder="1" applyAlignment="1">
      <alignment horizontal="center" vertical="center" wrapText="1"/>
      <protection/>
    </xf>
    <xf numFmtId="0" fontId="4" fillId="0" borderId="0" xfId="54" applyFont="1" applyBorder="1" applyAlignment="1">
      <alignment horizontal="center" vertical="center" wrapText="1"/>
      <protection/>
    </xf>
    <xf numFmtId="0" fontId="4" fillId="0" borderId="44" xfId="54" applyFont="1" applyBorder="1" applyAlignment="1">
      <alignment horizontal="center" vertical="center" wrapText="1"/>
      <protection/>
    </xf>
    <xf numFmtId="0" fontId="25" fillId="34" borderId="15" xfId="42" applyFont="1" applyFill="1" applyBorder="1" applyAlignment="1">
      <alignment horizontal="center" vertical="center" wrapText="1"/>
    </xf>
    <xf numFmtId="0" fontId="4" fillId="0" borderId="105" xfId="54" applyFont="1" applyBorder="1" applyAlignment="1">
      <alignment horizontal="center" vertical="center" wrapText="1"/>
      <protection/>
    </xf>
    <xf numFmtId="0" fontId="40" fillId="0" borderId="0" xfId="54" applyFont="1" applyAlignment="1">
      <alignment vertical="center"/>
      <protection/>
    </xf>
    <xf numFmtId="0" fontId="4" fillId="0" borderId="0" xfId="54" applyFont="1" applyAlignment="1">
      <alignment horizontal="left" vertical="center"/>
      <protection/>
    </xf>
    <xf numFmtId="0" fontId="4" fillId="0" borderId="0" xfId="54" applyFont="1" applyAlignment="1">
      <alignment vertical="center"/>
      <protection/>
    </xf>
    <xf numFmtId="0" fontId="4" fillId="0" borderId="0" xfId="54" applyFont="1" applyAlignment="1">
      <alignment horizontal="center" vertical="center"/>
      <protection/>
    </xf>
    <xf numFmtId="0" fontId="19" fillId="0" borderId="0" xfId="54" applyFont="1" applyAlignment="1">
      <alignment/>
      <protection/>
    </xf>
    <xf numFmtId="0" fontId="41" fillId="0" borderId="0" xfId="54" applyFont="1" applyAlignment="1">
      <alignment horizontal="center" vertical="center"/>
      <protection/>
    </xf>
    <xf numFmtId="0" fontId="35" fillId="0" borderId="53" xfId="54" applyFont="1" applyBorder="1" applyAlignment="1">
      <alignment/>
      <protection/>
    </xf>
    <xf numFmtId="214" fontId="35" fillId="0" borderId="104" xfId="54" applyNumberFormat="1" applyFont="1" applyBorder="1" applyAlignment="1">
      <alignment vertical="center"/>
      <protection/>
    </xf>
    <xf numFmtId="214" fontId="35" fillId="0" borderId="0" xfId="54" applyNumberFormat="1" applyFont="1" applyBorder="1" applyAlignment="1">
      <alignment vertical="center"/>
      <protection/>
    </xf>
    <xf numFmtId="214" fontId="35" fillId="0" borderId="67" xfId="54" applyNumberFormat="1" applyFont="1" applyBorder="1" applyAlignment="1">
      <alignment vertical="center"/>
      <protection/>
    </xf>
    <xf numFmtId="214" fontId="35" fillId="0" borderId="69" xfId="54" applyNumberFormat="1" applyFont="1" applyBorder="1" applyAlignment="1">
      <alignment vertical="center"/>
      <protection/>
    </xf>
    <xf numFmtId="214" fontId="35" fillId="0" borderId="33" xfId="54" applyNumberFormat="1" applyFont="1" applyBorder="1" applyAlignment="1">
      <alignment vertical="center"/>
      <protection/>
    </xf>
    <xf numFmtId="214" fontId="35" fillId="0" borderId="69" xfId="54" applyNumberFormat="1" applyFont="1" applyBorder="1" applyAlignment="1">
      <alignment vertical="center" shrinkToFit="1"/>
      <protection/>
    </xf>
    <xf numFmtId="214" fontId="35" fillId="0" borderId="66" xfId="54" applyNumberFormat="1" applyFont="1" applyBorder="1" applyAlignment="1">
      <alignment vertical="center"/>
      <protection/>
    </xf>
    <xf numFmtId="0" fontId="3" fillId="0" borderId="10" xfId="55" applyFont="1" applyBorder="1" applyAlignment="1">
      <alignment/>
      <protection/>
    </xf>
    <xf numFmtId="0" fontId="5" fillId="0" borderId="10" xfId="55" applyFont="1" applyFill="1" applyBorder="1" applyAlignment="1">
      <alignment horizontal="left" vertical="center"/>
      <protection/>
    </xf>
    <xf numFmtId="0" fontId="3" fillId="0" borderId="10" xfId="55" applyFont="1" applyFill="1" applyBorder="1" applyAlignment="1">
      <alignment horizontal="left" vertical="center"/>
      <protection/>
    </xf>
    <xf numFmtId="0" fontId="3" fillId="0" borderId="26" xfId="55" applyFont="1" applyBorder="1" applyAlignment="1">
      <alignment/>
      <protection/>
    </xf>
    <xf numFmtId="0" fontId="13" fillId="0" borderId="10" xfId="55" applyFont="1" applyFill="1" applyBorder="1" applyAlignment="1">
      <alignment horizontal="left" vertical="center"/>
      <protection/>
    </xf>
    <xf numFmtId="0" fontId="40" fillId="0" borderId="0" xfId="55" applyFont="1" applyBorder="1" applyAlignment="1">
      <alignment/>
      <protection/>
    </xf>
    <xf numFmtId="0" fontId="40" fillId="0" borderId="106" xfId="55" applyFont="1" applyBorder="1" applyAlignment="1">
      <alignment horizontal="center" vertical="center"/>
      <protection/>
    </xf>
    <xf numFmtId="0" fontId="40" fillId="0" borderId="107" xfId="55" applyFont="1" applyBorder="1" applyAlignment="1">
      <alignment vertical="center"/>
      <protection/>
    </xf>
    <xf numFmtId="0" fontId="4" fillId="0" borderId="107" xfId="55" applyFont="1" applyBorder="1" applyAlignment="1">
      <alignment horizontal="center" vertical="center"/>
      <protection/>
    </xf>
    <xf numFmtId="0" fontId="4" fillId="0" borderId="108" xfId="55" applyFont="1" applyBorder="1" applyAlignment="1">
      <alignment horizontal="center" vertical="center"/>
      <protection/>
    </xf>
    <xf numFmtId="0" fontId="40" fillId="0" borderId="10" xfId="55" applyFont="1" applyBorder="1" applyAlignment="1">
      <alignment/>
      <protection/>
    </xf>
    <xf numFmtId="0" fontId="31" fillId="0" borderId="0" xfId="55" applyFont="1" applyBorder="1" applyAlignment="1">
      <alignment/>
      <protection/>
    </xf>
    <xf numFmtId="0" fontId="3" fillId="0" borderId="109" xfId="55" applyFont="1" applyBorder="1" applyAlignment="1">
      <alignment vertical="center"/>
      <protection/>
    </xf>
    <xf numFmtId="3" fontId="31" fillId="0" borderId="24" xfId="55" applyNumberFormat="1" applyFont="1" applyBorder="1" applyAlignment="1">
      <alignment horizontal="right" vertical="center"/>
      <protection/>
    </xf>
    <xf numFmtId="3" fontId="31" fillId="0" borderId="54" xfId="55" applyNumberFormat="1" applyFont="1" applyBorder="1" applyAlignment="1">
      <alignment horizontal="right" vertical="center"/>
      <protection/>
    </xf>
    <xf numFmtId="0" fontId="31" fillId="0" borderId="10" xfId="55" applyFont="1" applyBorder="1" applyAlignment="1">
      <alignment/>
      <protection/>
    </xf>
    <xf numFmtId="0" fontId="3" fillId="0" borderId="110" xfId="55" applyFont="1" applyBorder="1" applyAlignment="1">
      <alignment vertical="center"/>
      <protection/>
    </xf>
    <xf numFmtId="3" fontId="31" fillId="0" borderId="15" xfId="55" applyNumberFormat="1" applyFont="1" applyBorder="1" applyAlignment="1">
      <alignment horizontal="right" vertical="center"/>
      <protection/>
    </xf>
    <xf numFmtId="3" fontId="31" fillId="0" borderId="44" xfId="55" applyNumberFormat="1" applyFont="1" applyBorder="1" applyAlignment="1">
      <alignment horizontal="right" vertical="center"/>
      <protection/>
    </xf>
    <xf numFmtId="0" fontId="3" fillId="0" borderId="111" xfId="55" applyFont="1" applyBorder="1" applyAlignment="1">
      <alignment vertical="center"/>
      <protection/>
    </xf>
    <xf numFmtId="3" fontId="31" fillId="0" borderId="48" xfId="55" applyNumberFormat="1" applyFont="1" applyBorder="1" applyAlignment="1">
      <alignment horizontal="right" vertical="center"/>
      <protection/>
    </xf>
    <xf numFmtId="3" fontId="31" fillId="0" borderId="23" xfId="55" applyNumberFormat="1" applyFont="1" applyBorder="1" applyAlignment="1">
      <alignment horizontal="right" vertical="center"/>
      <protection/>
    </xf>
    <xf numFmtId="0" fontId="3" fillId="0" borderId="110" xfId="55" applyFont="1" applyBorder="1" applyAlignment="1">
      <alignment horizontal="left" vertical="center" indent="2"/>
      <protection/>
    </xf>
    <xf numFmtId="3" fontId="31" fillId="0" borderId="69" xfId="55" applyNumberFormat="1" applyFont="1" applyBorder="1" applyAlignment="1">
      <alignment horizontal="right" vertical="center"/>
      <protection/>
    </xf>
    <xf numFmtId="3" fontId="31" fillId="0" borderId="67" xfId="55" applyNumberFormat="1" applyFont="1" applyBorder="1" applyAlignment="1">
      <alignment horizontal="right" vertical="center"/>
      <protection/>
    </xf>
    <xf numFmtId="0" fontId="3" fillId="0" borderId="110" xfId="55" applyFont="1" applyFill="1" applyBorder="1" applyAlignment="1">
      <alignment vertical="center"/>
      <protection/>
    </xf>
    <xf numFmtId="0" fontId="3" fillId="0" borderId="110" xfId="55" applyFont="1" applyFill="1" applyBorder="1" applyAlignment="1">
      <alignment horizontal="left" vertical="center" indent="2"/>
      <protection/>
    </xf>
    <xf numFmtId="0" fontId="3" fillId="0" borderId="111" xfId="55" applyFont="1" applyFill="1" applyBorder="1" applyAlignment="1">
      <alignment horizontal="left" vertical="center" indent="2"/>
      <protection/>
    </xf>
    <xf numFmtId="0" fontId="3" fillId="0" borderId="109" xfId="55" applyFont="1" applyFill="1" applyBorder="1" applyAlignment="1">
      <alignment vertical="center"/>
      <protection/>
    </xf>
    <xf numFmtId="3" fontId="31" fillId="0" borderId="107" xfId="55" applyNumberFormat="1" applyFont="1" applyBorder="1" applyAlignment="1">
      <alignment horizontal="right" vertical="center"/>
      <protection/>
    </xf>
    <xf numFmtId="3" fontId="31" fillId="0" borderId="108" xfId="55" applyNumberFormat="1" applyFont="1" applyBorder="1" applyAlignment="1">
      <alignment horizontal="right" vertical="center"/>
      <protection/>
    </xf>
    <xf numFmtId="0" fontId="13" fillId="0" borderId="0" xfId="55" applyFont="1" applyBorder="1" applyAlignment="1">
      <alignment/>
      <protection/>
    </xf>
    <xf numFmtId="0" fontId="3" fillId="0" borderId="111" xfId="55" applyFont="1" applyBorder="1" applyAlignment="1">
      <alignment horizontal="left" vertical="center" indent="2"/>
      <protection/>
    </xf>
    <xf numFmtId="0" fontId="13" fillId="0" borderId="10" xfId="55" applyFont="1" applyBorder="1" applyAlignment="1">
      <alignment/>
      <protection/>
    </xf>
    <xf numFmtId="0" fontId="31" fillId="0" borderId="112" xfId="55" applyFont="1" applyBorder="1" applyAlignment="1">
      <alignment/>
      <protection/>
    </xf>
    <xf numFmtId="0" fontId="13" fillId="0" borderId="113" xfId="55" applyFont="1" applyBorder="1" applyAlignment="1">
      <alignment horizontal="left" vertical="center"/>
      <protection/>
    </xf>
    <xf numFmtId="0" fontId="13" fillId="0" borderId="114" xfId="55" applyFont="1" applyBorder="1" applyAlignment="1">
      <alignment horizontal="left" vertical="center"/>
      <protection/>
    </xf>
    <xf numFmtId="0" fontId="13" fillId="0" borderId="115" xfId="55" applyFont="1" applyBorder="1" applyAlignment="1">
      <alignment horizontal="left" vertical="center"/>
      <protection/>
    </xf>
    <xf numFmtId="0" fontId="31" fillId="0" borderId="20" xfId="55" applyFont="1" applyBorder="1" applyAlignment="1">
      <alignment horizontal="left" vertical="center"/>
      <protection/>
    </xf>
    <xf numFmtId="3" fontId="31" fillId="0" borderId="20" xfId="55" applyNumberFormat="1" applyFont="1" applyBorder="1" applyAlignment="1">
      <alignment horizontal="right" vertical="center"/>
      <protection/>
    </xf>
    <xf numFmtId="3" fontId="31" fillId="0" borderId="116" xfId="55" applyNumberFormat="1" applyFont="1" applyBorder="1" applyAlignment="1">
      <alignment horizontal="right" vertical="center"/>
      <protection/>
    </xf>
    <xf numFmtId="0" fontId="42" fillId="0" borderId="0" xfId="0" applyFont="1" applyAlignment="1">
      <alignment vertical="center"/>
    </xf>
    <xf numFmtId="0" fontId="43" fillId="0" borderId="0" xfId="0" applyFont="1" applyAlignment="1">
      <alignment horizontal="right" vertical="center" textRotation="180"/>
    </xf>
    <xf numFmtId="0" fontId="42" fillId="0" borderId="0" xfId="0" applyFont="1" applyBorder="1" applyAlignment="1">
      <alignment vertical="center"/>
    </xf>
    <xf numFmtId="0" fontId="43" fillId="0" borderId="0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3" fontId="39" fillId="0" borderId="94" xfId="0" applyNumberFormat="1" applyFont="1" applyBorder="1" applyAlignment="1">
      <alignment horizontal="right" vertical="center"/>
    </xf>
    <xf numFmtId="3" fontId="39" fillId="0" borderId="73" xfId="0" applyNumberFormat="1" applyFont="1" applyFill="1" applyBorder="1" applyAlignment="1">
      <alignment horizontal="right" vertical="center"/>
    </xf>
    <xf numFmtId="3" fontId="39" fillId="0" borderId="117" xfId="0" applyNumberFormat="1" applyFont="1" applyBorder="1" applyAlignment="1">
      <alignment horizontal="right" vertical="center"/>
    </xf>
    <xf numFmtId="3" fontId="39" fillId="0" borderId="118" xfId="0" applyNumberFormat="1" applyFont="1" applyBorder="1" applyAlignment="1">
      <alignment horizontal="right" vertical="center"/>
    </xf>
    <xf numFmtId="0" fontId="39" fillId="0" borderId="119" xfId="0" applyFont="1" applyBorder="1" applyAlignment="1">
      <alignment horizontal="center" vertical="center" shrinkToFit="1"/>
    </xf>
    <xf numFmtId="3" fontId="39" fillId="0" borderId="120" xfId="0" applyNumberFormat="1" applyFont="1" applyBorder="1" applyAlignment="1">
      <alignment horizontal="right" vertical="center"/>
    </xf>
    <xf numFmtId="3" fontId="44" fillId="0" borderId="37" xfId="0" applyNumberFormat="1" applyFont="1" applyBorder="1" applyAlignment="1">
      <alignment horizontal="right" vertical="center"/>
    </xf>
    <xf numFmtId="3" fontId="44" fillId="0" borderId="110" xfId="0" applyNumberFormat="1" applyFont="1" applyBorder="1" applyAlignment="1">
      <alignment horizontal="right" vertical="center"/>
    </xf>
    <xf numFmtId="0" fontId="44" fillId="0" borderId="121" xfId="0" applyFont="1" applyBorder="1" applyAlignment="1">
      <alignment vertical="center" shrinkToFit="1"/>
    </xf>
    <xf numFmtId="3" fontId="44" fillId="0" borderId="34" xfId="0" applyNumberFormat="1" applyFont="1" applyBorder="1" applyAlignment="1">
      <alignment horizontal="right" vertical="center"/>
    </xf>
    <xf numFmtId="3" fontId="44" fillId="0" borderId="122" xfId="0" applyNumberFormat="1" applyFont="1" applyBorder="1" applyAlignment="1">
      <alignment horizontal="right" vertical="center"/>
    </xf>
    <xf numFmtId="0" fontId="44" fillId="0" borderId="123" xfId="0" applyFont="1" applyBorder="1" applyAlignment="1">
      <alignment vertical="center" shrinkToFit="1"/>
    </xf>
    <xf numFmtId="3" fontId="39" fillId="0" borderId="124" xfId="0" applyNumberFormat="1" applyFont="1" applyBorder="1" applyAlignment="1">
      <alignment horizontal="right" vertical="center"/>
    </xf>
    <xf numFmtId="0" fontId="39" fillId="0" borderId="125" xfId="0" applyFont="1" applyBorder="1" applyAlignment="1">
      <alignment horizontal="center" vertical="center" shrinkToFit="1"/>
    </xf>
    <xf numFmtId="3" fontId="44" fillId="0" borderId="126" xfId="0" applyNumberFormat="1" applyFont="1" applyBorder="1" applyAlignment="1">
      <alignment horizontal="right" vertical="center"/>
    </xf>
    <xf numFmtId="3" fontId="44" fillId="0" borderId="127" xfId="0" applyNumberFormat="1" applyFont="1" applyBorder="1" applyAlignment="1">
      <alignment horizontal="right" vertical="center"/>
    </xf>
    <xf numFmtId="0" fontId="44" fillId="0" borderId="128" xfId="0" applyFont="1" applyBorder="1" applyAlignment="1">
      <alignment vertical="center" shrinkToFit="1"/>
    </xf>
    <xf numFmtId="0" fontId="42" fillId="0" borderId="0" xfId="0" applyFont="1" applyAlignment="1">
      <alignment vertical="center" wrapText="1"/>
    </xf>
    <xf numFmtId="0" fontId="39" fillId="0" borderId="129" xfId="0" applyFont="1" applyFill="1" applyBorder="1" applyAlignment="1">
      <alignment horizontal="center" vertical="center" wrapText="1"/>
    </xf>
    <xf numFmtId="0" fontId="39" fillId="0" borderId="130" xfId="0" applyFont="1" applyFill="1" applyBorder="1" applyAlignment="1">
      <alignment horizontal="center" vertical="center" wrapText="1"/>
    </xf>
    <xf numFmtId="0" fontId="44" fillId="0" borderId="0" xfId="0" applyFont="1" applyAlignment="1">
      <alignment vertical="center"/>
    </xf>
    <xf numFmtId="0" fontId="44" fillId="0" borderId="0" xfId="0" applyFont="1" applyAlignment="1">
      <alignment horizontal="left" vertical="center"/>
    </xf>
    <xf numFmtId="0" fontId="39" fillId="0" borderId="0" xfId="0" applyFont="1" applyAlignment="1">
      <alignment vertical="center"/>
    </xf>
    <xf numFmtId="0" fontId="39" fillId="0" borderId="131" xfId="0" applyFont="1" applyFill="1" applyBorder="1" applyAlignment="1">
      <alignment horizontal="center" vertical="center" wrapText="1"/>
    </xf>
    <xf numFmtId="0" fontId="44" fillId="0" borderId="0" xfId="0" applyFont="1" applyAlignment="1">
      <alignment vertical="center" wrapText="1"/>
    </xf>
    <xf numFmtId="0" fontId="44" fillId="0" borderId="126" xfId="0" applyFont="1" applyBorder="1" applyAlignment="1">
      <alignment horizontal="left" vertical="center"/>
    </xf>
    <xf numFmtId="0" fontId="44" fillId="0" borderId="126" xfId="0" applyFont="1" applyBorder="1" applyAlignment="1">
      <alignment horizontal="right" vertical="center"/>
    </xf>
    <xf numFmtId="0" fontId="39" fillId="0" borderId="120" xfId="0" applyFont="1" applyBorder="1" applyAlignment="1">
      <alignment horizontal="right" vertical="center"/>
    </xf>
    <xf numFmtId="0" fontId="44" fillId="0" borderId="37" xfId="0" applyFont="1" applyBorder="1" applyAlignment="1">
      <alignment horizontal="left" vertical="center"/>
    </xf>
    <xf numFmtId="0" fontId="44" fillId="0" borderId="37" xfId="0" applyFont="1" applyBorder="1" applyAlignment="1">
      <alignment horizontal="right" vertical="center"/>
    </xf>
    <xf numFmtId="0" fontId="39" fillId="0" borderId="41" xfId="0" applyFont="1" applyBorder="1" applyAlignment="1">
      <alignment horizontal="center" vertical="center"/>
    </xf>
    <xf numFmtId="0" fontId="39" fillId="0" borderId="41" xfId="0" applyFont="1" applyBorder="1" applyAlignment="1">
      <alignment horizontal="right" vertical="center"/>
    </xf>
    <xf numFmtId="0" fontId="39" fillId="0" borderId="124" xfId="0" applyFont="1" applyBorder="1" applyAlignment="1">
      <alignment horizontal="right" vertical="center"/>
    </xf>
    <xf numFmtId="0" fontId="44" fillId="0" borderId="34" xfId="0" applyFont="1" applyBorder="1" applyAlignment="1">
      <alignment horizontal="left" vertical="center"/>
    </xf>
    <xf numFmtId="0" fontId="44" fillId="0" borderId="34" xfId="0" applyFont="1" applyBorder="1" applyAlignment="1">
      <alignment horizontal="right" vertical="center"/>
    </xf>
    <xf numFmtId="0" fontId="39" fillId="0" borderId="132" xfId="0" applyFont="1" applyBorder="1" applyAlignment="1">
      <alignment horizontal="center" vertical="center"/>
    </xf>
    <xf numFmtId="0" fontId="39" fillId="0" borderId="93" xfId="0" applyFont="1" applyFill="1" applyBorder="1" applyAlignment="1">
      <alignment horizontal="right" vertical="center"/>
    </xf>
    <xf numFmtId="0" fontId="39" fillId="0" borderId="94" xfId="0" applyFont="1" applyFill="1" applyBorder="1" applyAlignment="1">
      <alignment horizontal="right" vertical="center"/>
    </xf>
    <xf numFmtId="0" fontId="39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vertical="center"/>
    </xf>
    <xf numFmtId="0" fontId="46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1" fillId="0" borderId="0" xfId="0" applyFont="1" applyAlignment="1">
      <alignment horizontal="left" vertical="center"/>
    </xf>
    <xf numFmtId="0" fontId="31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33" xfId="0" applyFont="1" applyFill="1" applyBorder="1" applyAlignment="1">
      <alignment horizontal="center" vertical="center" wrapText="1"/>
    </xf>
    <xf numFmtId="0" fontId="5" fillId="0" borderId="131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3" fillId="0" borderId="128" xfId="0" applyFont="1" applyBorder="1" applyAlignment="1">
      <alignment/>
    </xf>
    <xf numFmtId="0" fontId="3" fillId="0" borderId="127" xfId="0" applyFont="1" applyBorder="1" applyAlignment="1">
      <alignment/>
    </xf>
    <xf numFmtId="0" fontId="3" fillId="0" borderId="126" xfId="0" applyFont="1" applyBorder="1" applyAlignment="1">
      <alignment/>
    </xf>
    <xf numFmtId="0" fontId="3" fillId="0" borderId="120" xfId="0" applyFont="1" applyBorder="1" applyAlignment="1">
      <alignment/>
    </xf>
    <xf numFmtId="0" fontId="3" fillId="0" borderId="121" xfId="0" applyFont="1" applyBorder="1" applyAlignment="1">
      <alignment/>
    </xf>
    <xf numFmtId="0" fontId="3" fillId="0" borderId="110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125" xfId="0" applyFont="1" applyBorder="1" applyAlignment="1">
      <alignment horizontal="center" vertical="center"/>
    </xf>
    <xf numFmtId="0" fontId="3" fillId="0" borderId="118" xfId="0" applyFont="1" applyBorder="1" applyAlignment="1">
      <alignment/>
    </xf>
    <xf numFmtId="0" fontId="3" fillId="0" borderId="124" xfId="0" applyFont="1" applyBorder="1" applyAlignment="1">
      <alignment/>
    </xf>
    <xf numFmtId="0" fontId="3" fillId="0" borderId="123" xfId="0" applyFont="1" applyBorder="1" applyAlignment="1">
      <alignment/>
    </xf>
    <xf numFmtId="0" fontId="3" fillId="0" borderId="122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119" xfId="0" applyFont="1" applyBorder="1" applyAlignment="1">
      <alignment horizontal="center" vertical="center"/>
    </xf>
    <xf numFmtId="0" fontId="3" fillId="0" borderId="73" xfId="0" applyFont="1" applyFill="1" applyBorder="1" applyAlignment="1">
      <alignment vertical="center"/>
    </xf>
    <xf numFmtId="0" fontId="3" fillId="0" borderId="94" xfId="0" applyFont="1" applyFill="1" applyBorder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right" vertical="top" textRotation="180"/>
    </xf>
    <xf numFmtId="0" fontId="49" fillId="0" borderId="0" xfId="0" applyFont="1" applyAlignment="1">
      <alignment/>
    </xf>
    <xf numFmtId="0" fontId="50" fillId="0" borderId="0" xfId="54" applyFont="1" applyAlignment="1">
      <alignment/>
      <protection/>
    </xf>
    <xf numFmtId="0" fontId="50" fillId="0" borderId="0" xfId="54" applyFont="1" applyBorder="1" applyAlignment="1">
      <alignment/>
      <protection/>
    </xf>
    <xf numFmtId="0" fontId="4" fillId="0" borderId="86" xfId="52" applyFont="1" applyBorder="1" applyAlignment="1">
      <alignment horizontal="center" vertical="center"/>
      <protection/>
    </xf>
    <xf numFmtId="3" fontId="3" fillId="34" borderId="40" xfId="52" applyNumberFormat="1" applyFont="1" applyFill="1" applyBorder="1" applyAlignment="1">
      <alignment vertical="center"/>
      <protection/>
    </xf>
    <xf numFmtId="3" fontId="3" fillId="34" borderId="54" xfId="52" applyNumberFormat="1" applyFont="1" applyFill="1" applyBorder="1" applyAlignment="1">
      <alignment vertical="center"/>
      <protection/>
    </xf>
    <xf numFmtId="3" fontId="3" fillId="34" borderId="127" xfId="52" applyNumberFormat="1" applyFont="1" applyFill="1" applyBorder="1" applyAlignment="1">
      <alignment vertical="center"/>
      <protection/>
    </xf>
    <xf numFmtId="3" fontId="3" fillId="34" borderId="128" xfId="52" applyNumberFormat="1" applyFont="1" applyFill="1" applyBorder="1" applyAlignment="1">
      <alignment vertical="center"/>
      <protection/>
    </xf>
    <xf numFmtId="0" fontId="3" fillId="0" borderId="0" xfId="52" applyFont="1" applyBorder="1" applyAlignment="1">
      <alignment horizontal="center" vertical="center"/>
      <protection/>
    </xf>
    <xf numFmtId="0" fontId="3" fillId="0" borderId="134" xfId="52" applyFont="1" applyBorder="1" applyAlignment="1">
      <alignment horizontal="left" vertical="center"/>
      <protection/>
    </xf>
    <xf numFmtId="3" fontId="3" fillId="34" borderId="110" xfId="52" applyNumberFormat="1" applyFont="1" applyFill="1" applyBorder="1" applyAlignment="1">
      <alignment vertical="center"/>
      <protection/>
    </xf>
    <xf numFmtId="3" fontId="3" fillId="34" borderId="121" xfId="52" applyNumberFormat="1" applyFont="1" applyFill="1" applyBorder="1" applyAlignment="1">
      <alignment vertical="center"/>
      <protection/>
    </xf>
    <xf numFmtId="0" fontId="3" fillId="0" borderId="135" xfId="52" applyFont="1" applyBorder="1" applyAlignment="1">
      <alignment horizontal="left" vertical="center"/>
      <protection/>
    </xf>
    <xf numFmtId="0" fontId="3" fillId="0" borderId="136" xfId="52" applyFont="1" applyBorder="1" applyAlignment="1">
      <alignment horizontal="left" vertical="center"/>
      <protection/>
    </xf>
    <xf numFmtId="3" fontId="3" fillId="34" borderId="65" xfId="52" applyNumberFormat="1" applyFont="1" applyFill="1" applyBorder="1" applyAlignment="1">
      <alignment vertical="center"/>
      <protection/>
    </xf>
    <xf numFmtId="3" fontId="3" fillId="34" borderId="44" xfId="52" applyNumberFormat="1" applyFont="1" applyFill="1" applyBorder="1" applyAlignment="1">
      <alignment vertical="center"/>
      <protection/>
    </xf>
    <xf numFmtId="3" fontId="3" fillId="34" borderId="137" xfId="52" applyNumberFormat="1" applyFont="1" applyFill="1" applyBorder="1" applyAlignment="1">
      <alignment vertical="center"/>
      <protection/>
    </xf>
    <xf numFmtId="3" fontId="3" fillId="34" borderId="59" xfId="52" applyNumberFormat="1" applyFont="1" applyFill="1" applyBorder="1" applyAlignment="1">
      <alignment vertical="center"/>
      <protection/>
    </xf>
    <xf numFmtId="3" fontId="3" fillId="34" borderId="116" xfId="52" applyNumberFormat="1" applyFont="1" applyFill="1" applyBorder="1" applyAlignment="1">
      <alignment vertical="center"/>
      <protection/>
    </xf>
    <xf numFmtId="0" fontId="5" fillId="0" borderId="11" xfId="55" applyFont="1" applyFill="1" applyBorder="1" applyAlignment="1">
      <alignment horizontal="left" vertical="center"/>
      <protection/>
    </xf>
    <xf numFmtId="0" fontId="13" fillId="0" borderId="11" xfId="55" applyFont="1" applyFill="1" applyBorder="1" applyAlignment="1">
      <alignment horizontal="left" vertical="center"/>
      <protection/>
    </xf>
    <xf numFmtId="0" fontId="3" fillId="0" borderId="11" xfId="55" applyFont="1" applyFill="1" applyBorder="1" applyAlignment="1">
      <alignment horizontal="left" vertical="center"/>
      <protection/>
    </xf>
    <xf numFmtId="0" fontId="3" fillId="0" borderId="138" xfId="55" applyFont="1" applyBorder="1" applyAlignment="1">
      <alignment/>
      <protection/>
    </xf>
    <xf numFmtId="0" fontId="3" fillId="0" borderId="11" xfId="55" applyFont="1" applyBorder="1" applyAlignment="1">
      <alignment/>
      <protection/>
    </xf>
    <xf numFmtId="0" fontId="13" fillId="0" borderId="50" xfId="55" applyFont="1" applyBorder="1" applyAlignment="1">
      <alignment horizontal="center" vertical="center" wrapText="1"/>
      <protection/>
    </xf>
    <xf numFmtId="0" fontId="13" fillId="0" borderId="139" xfId="55" applyFont="1" applyBorder="1" applyAlignment="1">
      <alignment horizontal="center" vertical="center" wrapText="1"/>
      <protection/>
    </xf>
    <xf numFmtId="0" fontId="13" fillId="0" borderId="51" xfId="55" applyFont="1" applyBorder="1" applyAlignment="1">
      <alignment horizontal="center" vertical="center" wrapText="1"/>
      <protection/>
    </xf>
    <xf numFmtId="3" fontId="31" fillId="0" borderId="140" xfId="55" applyNumberFormat="1" applyFont="1" applyBorder="1" applyAlignment="1">
      <alignment horizontal="right" vertical="center"/>
      <protection/>
    </xf>
    <xf numFmtId="3" fontId="31" fillId="0" borderId="43" xfId="55" applyNumberFormat="1" applyFont="1" applyBorder="1" applyAlignment="1">
      <alignment horizontal="right" vertical="center"/>
      <protection/>
    </xf>
    <xf numFmtId="3" fontId="31" fillId="0" borderId="46" xfId="55" applyNumberFormat="1" applyFont="1" applyBorder="1" applyAlignment="1">
      <alignment horizontal="right" vertical="center"/>
      <protection/>
    </xf>
    <xf numFmtId="3" fontId="31" fillId="0" borderId="21" xfId="55" applyNumberFormat="1" applyFont="1" applyBorder="1" applyAlignment="1">
      <alignment horizontal="right" vertical="center"/>
      <protection/>
    </xf>
    <xf numFmtId="0" fontId="3" fillId="0" borderId="0" xfId="55" applyFont="1" applyBorder="1" applyAlignment="1">
      <alignment/>
      <protection/>
    </xf>
    <xf numFmtId="0" fontId="3" fillId="0" borderId="64" xfId="55" applyFont="1" applyBorder="1" applyAlignment="1">
      <alignment vertical="center"/>
      <protection/>
    </xf>
    <xf numFmtId="3" fontId="3" fillId="0" borderId="42" xfId="55" applyNumberFormat="1" applyFont="1" applyBorder="1" applyAlignment="1">
      <alignment horizontal="right" vertical="center"/>
      <protection/>
    </xf>
    <xf numFmtId="3" fontId="3" fillId="0" borderId="44" xfId="55" applyNumberFormat="1" applyFont="1" applyBorder="1" applyAlignment="1">
      <alignment horizontal="right" vertical="center"/>
      <protection/>
    </xf>
    <xf numFmtId="0" fontId="3" fillId="0" borderId="0" xfId="55" applyFont="1" applyBorder="1" applyAlignment="1">
      <alignment vertical="center"/>
      <protection/>
    </xf>
    <xf numFmtId="0" fontId="3" fillId="0" borderId="0" xfId="55" applyFont="1" applyBorder="1" applyAlignment="1">
      <alignment horizontal="right" vertical="center"/>
      <protection/>
    </xf>
    <xf numFmtId="0" fontId="13" fillId="0" borderId="141" xfId="55" applyFont="1" applyBorder="1" applyAlignment="1">
      <alignment horizontal="center" vertical="center"/>
      <protection/>
    </xf>
    <xf numFmtId="3" fontId="5" fillId="0" borderId="49" xfId="55" applyNumberFormat="1" applyFont="1" applyBorder="1" applyAlignment="1">
      <alignment horizontal="right" vertical="center"/>
      <protection/>
    </xf>
    <xf numFmtId="3" fontId="5" fillId="0" borderId="51" xfId="55" applyNumberFormat="1" applyFont="1" applyBorder="1" applyAlignment="1">
      <alignment horizontal="right" vertical="center"/>
      <protection/>
    </xf>
    <xf numFmtId="0" fontId="5" fillId="0" borderId="0" xfId="55" applyFont="1" applyFill="1" applyBorder="1" applyAlignment="1">
      <alignment horizontal="left" vertical="center"/>
      <protection/>
    </xf>
    <xf numFmtId="0" fontId="3" fillId="0" borderId="0" xfId="55" applyFont="1" applyFill="1" applyBorder="1" applyAlignment="1">
      <alignment horizontal="left" vertical="center"/>
      <protection/>
    </xf>
    <xf numFmtId="0" fontId="13" fillId="0" borderId="0" xfId="55" applyFont="1" applyFill="1" applyBorder="1" applyAlignment="1">
      <alignment horizontal="left" vertical="center"/>
      <protection/>
    </xf>
    <xf numFmtId="0" fontId="40" fillId="0" borderId="105" xfId="55" applyFont="1" applyBorder="1" applyAlignment="1">
      <alignment horizontal="center" vertical="center"/>
      <protection/>
    </xf>
    <xf numFmtId="0" fontId="13" fillId="0" borderId="56" xfId="55" applyFont="1" applyBorder="1" applyAlignment="1">
      <alignment horizontal="center" vertical="center" wrapText="1"/>
      <protection/>
    </xf>
    <xf numFmtId="0" fontId="13" fillId="0" borderId="54" xfId="55" applyFont="1" applyBorder="1" applyAlignment="1">
      <alignment horizontal="center" vertical="center" wrapText="1"/>
      <protection/>
    </xf>
    <xf numFmtId="0" fontId="13" fillId="0" borderId="47" xfId="55" applyFont="1" applyBorder="1" applyAlignment="1">
      <alignment horizontal="center" vertical="center" wrapText="1"/>
      <protection/>
    </xf>
    <xf numFmtId="0" fontId="13" fillId="0" borderId="23" xfId="55" applyFont="1" applyBorder="1" applyAlignment="1">
      <alignment horizontal="center" vertical="center" wrapText="1"/>
      <protection/>
    </xf>
    <xf numFmtId="0" fontId="40" fillId="0" borderId="64" xfId="55" applyFont="1" applyBorder="1" applyAlignment="1">
      <alignment horizontal="center" vertical="center"/>
      <protection/>
    </xf>
    <xf numFmtId="0" fontId="13" fillId="0" borderId="42" xfId="55" applyFont="1" applyBorder="1" applyAlignment="1">
      <alignment horizontal="center" vertical="center" wrapText="1"/>
      <protection/>
    </xf>
    <xf numFmtId="0" fontId="13" fillId="0" borderId="44" xfId="55" applyFont="1" applyBorder="1" applyAlignment="1">
      <alignment horizontal="center" vertical="center" wrapText="1"/>
      <protection/>
    </xf>
    <xf numFmtId="0" fontId="31" fillId="0" borderId="10" xfId="55" applyFont="1" applyFill="1" applyBorder="1" applyAlignment="1">
      <alignment horizontal="left" vertical="center"/>
      <protection/>
    </xf>
    <xf numFmtId="0" fontId="31" fillId="0" borderId="106" xfId="55" applyFont="1" applyBorder="1" applyAlignment="1">
      <alignment horizontal="center" vertical="center"/>
      <protection/>
    </xf>
    <xf numFmtId="0" fontId="31" fillId="0" borderId="108" xfId="55" applyFont="1" applyBorder="1" applyAlignment="1">
      <alignment vertical="center"/>
      <protection/>
    </xf>
    <xf numFmtId="0" fontId="13" fillId="0" borderId="107" xfId="55" applyFont="1" applyBorder="1" applyAlignment="1">
      <alignment horizontal="center" vertical="center"/>
      <protection/>
    </xf>
    <xf numFmtId="0" fontId="13" fillId="0" borderId="108" xfId="55" applyFont="1" applyBorder="1" applyAlignment="1">
      <alignment horizontal="center" vertical="center"/>
      <protection/>
    </xf>
    <xf numFmtId="0" fontId="31" fillId="0" borderId="142" xfId="55" applyFont="1" applyBorder="1" applyAlignment="1">
      <alignment vertical="center"/>
      <protection/>
    </xf>
    <xf numFmtId="3" fontId="31" fillId="0" borderId="143" xfId="55" applyNumberFormat="1" applyFont="1" applyBorder="1" applyAlignment="1">
      <alignment horizontal="right" vertical="center"/>
      <protection/>
    </xf>
    <xf numFmtId="3" fontId="31" fillId="0" borderId="144" xfId="55" applyNumberFormat="1" applyFont="1" applyBorder="1" applyAlignment="1">
      <alignment horizontal="right" vertical="center"/>
      <protection/>
    </xf>
    <xf numFmtId="0" fontId="31" fillId="0" borderId="145" xfId="55" applyFont="1" applyBorder="1" applyAlignment="1">
      <alignment vertical="center"/>
      <protection/>
    </xf>
    <xf numFmtId="3" fontId="31" fillId="0" borderId="137" xfId="55" applyNumberFormat="1" applyFont="1" applyBorder="1" applyAlignment="1">
      <alignment horizontal="right" vertical="center"/>
      <protection/>
    </xf>
    <xf numFmtId="3" fontId="31" fillId="0" borderId="121" xfId="55" applyNumberFormat="1" applyFont="1" applyBorder="1" applyAlignment="1">
      <alignment horizontal="right" vertical="center"/>
      <protection/>
    </xf>
    <xf numFmtId="0" fontId="31" fillId="0" borderId="146" xfId="55" applyFont="1" applyBorder="1" applyAlignment="1">
      <alignment vertical="center"/>
      <protection/>
    </xf>
    <xf numFmtId="3" fontId="31" fillId="0" borderId="147" xfId="55" applyNumberFormat="1" applyFont="1" applyBorder="1" applyAlignment="1">
      <alignment horizontal="right" vertical="center"/>
      <protection/>
    </xf>
    <xf numFmtId="3" fontId="31" fillId="0" borderId="148" xfId="55" applyNumberFormat="1" applyFont="1" applyBorder="1" applyAlignment="1">
      <alignment horizontal="right" vertical="center"/>
      <protection/>
    </xf>
    <xf numFmtId="0" fontId="31" fillId="0" borderId="121" xfId="55" applyFont="1" applyFill="1" applyBorder="1" applyAlignment="1">
      <alignment vertical="center"/>
      <protection/>
    </xf>
    <xf numFmtId="0" fontId="31" fillId="0" borderId="149" xfId="55" applyFont="1" applyFill="1" applyBorder="1" applyAlignment="1">
      <alignment vertical="center"/>
      <protection/>
    </xf>
    <xf numFmtId="0" fontId="31" fillId="0" borderId="148" xfId="55" applyFont="1" applyFill="1" applyBorder="1" applyAlignment="1">
      <alignment vertical="center"/>
      <protection/>
    </xf>
    <xf numFmtId="0" fontId="31" fillId="0" borderId="150" xfId="55" applyFont="1" applyFill="1" applyBorder="1" applyAlignment="1">
      <alignment vertical="center"/>
      <protection/>
    </xf>
    <xf numFmtId="0" fontId="31" fillId="0" borderId="144" xfId="55" applyFont="1" applyFill="1" applyBorder="1" applyAlignment="1">
      <alignment vertical="center"/>
      <protection/>
    </xf>
    <xf numFmtId="0" fontId="49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1" fillId="0" borderId="0" xfId="0" applyFont="1" applyAlignment="1">
      <alignment vertical="center"/>
    </xf>
    <xf numFmtId="0" fontId="5" fillId="0" borderId="0" xfId="0" applyFont="1" applyAlignment="1">
      <alignment horizontal="left"/>
    </xf>
    <xf numFmtId="0" fontId="5" fillId="0" borderId="133" xfId="0" applyFont="1" applyBorder="1" applyAlignment="1">
      <alignment horizontal="center" vertical="center" wrapText="1"/>
    </xf>
    <xf numFmtId="0" fontId="5" fillId="0" borderId="131" xfId="0" applyFont="1" applyBorder="1" applyAlignment="1">
      <alignment horizontal="center" vertical="center" wrapText="1"/>
    </xf>
    <xf numFmtId="0" fontId="5" fillId="0" borderId="151" xfId="0" applyFont="1" applyBorder="1" applyAlignment="1">
      <alignment horizontal="center" vertical="center" wrapText="1"/>
    </xf>
    <xf numFmtId="0" fontId="3" fillId="0" borderId="128" xfId="0" applyFont="1" applyBorder="1" applyAlignment="1">
      <alignment vertical="center"/>
    </xf>
    <xf numFmtId="3" fontId="3" fillId="0" borderId="127" xfId="0" applyNumberFormat="1" applyFont="1" applyBorder="1" applyAlignment="1">
      <alignment horizontal="right" vertical="center"/>
    </xf>
    <xf numFmtId="3" fontId="3" fillId="0" borderId="126" xfId="0" applyNumberFormat="1" applyFont="1" applyBorder="1" applyAlignment="1">
      <alignment horizontal="right" vertical="center"/>
    </xf>
    <xf numFmtId="3" fontId="3" fillId="0" borderId="120" xfId="0" applyNumberFormat="1" applyFont="1" applyBorder="1" applyAlignment="1">
      <alignment horizontal="right" vertical="center"/>
    </xf>
    <xf numFmtId="0" fontId="3" fillId="0" borderId="125" xfId="0" applyFont="1" applyBorder="1" applyAlignment="1">
      <alignment vertical="center"/>
    </xf>
    <xf numFmtId="3" fontId="3" fillId="0" borderId="118" xfId="0" applyNumberFormat="1" applyFont="1" applyBorder="1" applyAlignment="1">
      <alignment horizontal="right" vertical="center"/>
    </xf>
    <xf numFmtId="3" fontId="3" fillId="0" borderId="41" xfId="0" applyNumberFormat="1" applyFont="1" applyBorder="1" applyAlignment="1">
      <alignment horizontal="right" vertical="center"/>
    </xf>
    <xf numFmtId="3" fontId="3" fillId="0" borderId="124" xfId="0" applyNumberFormat="1" applyFont="1" applyBorder="1" applyAlignment="1">
      <alignment horizontal="right" vertical="center"/>
    </xf>
    <xf numFmtId="0" fontId="3" fillId="0" borderId="123" xfId="0" applyFont="1" applyBorder="1" applyAlignment="1">
      <alignment vertical="center"/>
    </xf>
    <xf numFmtId="3" fontId="3" fillId="0" borderId="122" xfId="0" applyNumberFormat="1" applyFont="1" applyBorder="1" applyAlignment="1">
      <alignment horizontal="right" vertical="center"/>
    </xf>
    <xf numFmtId="3" fontId="3" fillId="0" borderId="34" xfId="0" applyNumberFormat="1" applyFont="1" applyBorder="1" applyAlignment="1">
      <alignment horizontal="right" vertical="center"/>
    </xf>
    <xf numFmtId="3" fontId="3" fillId="0" borderId="152" xfId="0" applyNumberFormat="1" applyFont="1" applyBorder="1" applyAlignment="1">
      <alignment horizontal="right" vertical="center"/>
    </xf>
    <xf numFmtId="0" fontId="3" fillId="0" borderId="67" xfId="0" applyFont="1" applyBorder="1" applyAlignment="1">
      <alignment vertical="center"/>
    </xf>
    <xf numFmtId="3" fontId="5" fillId="0" borderId="153" xfId="0" applyNumberFormat="1" applyFont="1" applyBorder="1" applyAlignment="1">
      <alignment horizontal="right" vertical="center"/>
    </xf>
    <xf numFmtId="3" fontId="5" fillId="0" borderId="154" xfId="0" applyNumberFormat="1" applyFont="1" applyBorder="1" applyAlignment="1">
      <alignment horizontal="right" vertical="center"/>
    </xf>
    <xf numFmtId="3" fontId="5" fillId="0" borderId="155" xfId="0" applyNumberFormat="1" applyFont="1" applyBorder="1" applyAlignment="1">
      <alignment horizontal="right" vertical="center"/>
    </xf>
    <xf numFmtId="3" fontId="5" fillId="0" borderId="156" xfId="0" applyNumberFormat="1" applyFont="1" applyBorder="1" applyAlignment="1">
      <alignment horizontal="right" vertical="center"/>
    </xf>
    <xf numFmtId="3" fontId="5" fillId="0" borderId="157" xfId="0" applyNumberFormat="1" applyFont="1" applyBorder="1" applyAlignment="1">
      <alignment horizontal="right" vertical="center"/>
    </xf>
    <xf numFmtId="3" fontId="5" fillId="0" borderId="158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 wrapText="1"/>
    </xf>
    <xf numFmtId="0" fontId="41" fillId="0" borderId="0" xfId="0" applyFont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3" fontId="3" fillId="0" borderId="127" xfId="0" applyNumberFormat="1" applyFont="1" applyBorder="1" applyAlignment="1">
      <alignment vertical="center"/>
    </xf>
    <xf numFmtId="3" fontId="3" fillId="0" borderId="126" xfId="0" applyNumberFormat="1" applyFont="1" applyBorder="1" applyAlignment="1">
      <alignment vertical="center"/>
    </xf>
    <xf numFmtId="3" fontId="3" fillId="0" borderId="120" xfId="0" applyNumberFormat="1" applyFont="1" applyBorder="1" applyAlignment="1">
      <alignment vertical="center"/>
    </xf>
    <xf numFmtId="0" fontId="3" fillId="0" borderId="121" xfId="0" applyFont="1" applyBorder="1" applyAlignment="1">
      <alignment vertical="center"/>
    </xf>
    <xf numFmtId="3" fontId="3" fillId="0" borderId="110" xfId="0" applyNumberFormat="1" applyFont="1" applyBorder="1" applyAlignment="1">
      <alignment vertical="center"/>
    </xf>
    <xf numFmtId="3" fontId="3" fillId="0" borderId="37" xfId="0" applyNumberFormat="1" applyFont="1" applyBorder="1" applyAlignment="1">
      <alignment vertical="center"/>
    </xf>
    <xf numFmtId="3" fontId="3" fillId="0" borderId="159" xfId="0" applyNumberFormat="1" applyFont="1" applyBorder="1" applyAlignment="1">
      <alignment vertical="center"/>
    </xf>
    <xf numFmtId="0" fontId="3" fillId="0" borderId="121" xfId="0" applyFont="1" applyBorder="1" applyAlignment="1">
      <alignment horizontal="left" vertical="center" indent="2"/>
    </xf>
    <xf numFmtId="0" fontId="3" fillId="0" borderId="125" xfId="0" applyFont="1" applyBorder="1" applyAlignment="1">
      <alignment horizontal="left" vertical="center" indent="2"/>
    </xf>
    <xf numFmtId="3" fontId="3" fillId="0" borderId="118" xfId="0" applyNumberFormat="1" applyFont="1" applyBorder="1" applyAlignment="1">
      <alignment vertical="center"/>
    </xf>
    <xf numFmtId="3" fontId="3" fillId="0" borderId="41" xfId="0" applyNumberFormat="1" applyFont="1" applyBorder="1" applyAlignment="1">
      <alignment vertical="center"/>
    </xf>
    <xf numFmtId="3" fontId="3" fillId="0" borderId="124" xfId="0" applyNumberFormat="1" applyFont="1" applyBorder="1" applyAlignment="1">
      <alignment vertical="center"/>
    </xf>
    <xf numFmtId="3" fontId="3" fillId="0" borderId="122" xfId="0" applyNumberFormat="1" applyFont="1" applyBorder="1" applyAlignment="1">
      <alignment vertical="center"/>
    </xf>
    <xf numFmtId="3" fontId="3" fillId="0" borderId="34" xfId="0" applyNumberFormat="1" applyFont="1" applyBorder="1" applyAlignment="1">
      <alignment vertical="center"/>
    </xf>
    <xf numFmtId="3" fontId="3" fillId="0" borderId="152" xfId="0" applyNumberFormat="1" applyFont="1" applyBorder="1" applyAlignment="1">
      <alignment vertical="center"/>
    </xf>
    <xf numFmtId="0" fontId="3" fillId="0" borderId="119" xfId="0" applyFont="1" applyBorder="1" applyAlignment="1">
      <alignment vertical="center"/>
    </xf>
    <xf numFmtId="3" fontId="3" fillId="0" borderId="160" xfId="0" applyNumberFormat="1" applyFont="1" applyBorder="1" applyAlignment="1">
      <alignment vertical="center"/>
    </xf>
    <xf numFmtId="3" fontId="3" fillId="0" borderId="132" xfId="0" applyNumberFormat="1" applyFont="1" applyBorder="1" applyAlignment="1">
      <alignment vertical="center"/>
    </xf>
    <xf numFmtId="3" fontId="3" fillId="0" borderId="161" xfId="0" applyNumberFormat="1" applyFont="1" applyBorder="1" applyAlignment="1">
      <alignment vertical="center"/>
    </xf>
    <xf numFmtId="3" fontId="5" fillId="0" borderId="73" xfId="0" applyNumberFormat="1" applyFont="1" applyBorder="1" applyAlignment="1">
      <alignment vertical="center"/>
    </xf>
    <xf numFmtId="3" fontId="5" fillId="0" borderId="93" xfId="0" applyNumberFormat="1" applyFont="1" applyBorder="1" applyAlignment="1">
      <alignment vertical="center"/>
    </xf>
    <xf numFmtId="3" fontId="5" fillId="0" borderId="94" xfId="0" applyNumberFormat="1" applyFont="1" applyBorder="1" applyAlignment="1">
      <alignment vertical="center"/>
    </xf>
    <xf numFmtId="0" fontId="6" fillId="0" borderId="0" xfId="53" applyFont="1" applyAlignment="1">
      <alignment/>
      <protection/>
    </xf>
    <xf numFmtId="4" fontId="7" fillId="0" borderId="0" xfId="53" applyNumberFormat="1" applyFont="1" applyBorder="1" applyAlignment="1">
      <alignment vertical="center"/>
      <protection/>
    </xf>
    <xf numFmtId="0" fontId="52" fillId="0" borderId="0" xfId="53" applyFont="1" applyBorder="1" applyAlignment="1">
      <alignment horizontal="center" vertical="center"/>
      <protection/>
    </xf>
    <xf numFmtId="3" fontId="30" fillId="0" borderId="74" xfId="53" applyNumberFormat="1" applyFont="1" applyBorder="1" applyAlignment="1">
      <alignment vertical="center"/>
      <protection/>
    </xf>
    <xf numFmtId="3" fontId="30" fillId="0" borderId="73" xfId="53" applyNumberFormat="1" applyFont="1" applyBorder="1" applyAlignment="1">
      <alignment vertical="center"/>
      <protection/>
    </xf>
    <xf numFmtId="0" fontId="25" fillId="0" borderId="72" xfId="53" applyFont="1" applyBorder="1" applyAlignment="1">
      <alignment horizontal="center" vertical="center"/>
      <protection/>
    </xf>
    <xf numFmtId="3" fontId="35" fillId="0" borderId="80" xfId="53" applyNumberFormat="1" applyFont="1" applyBorder="1" applyAlignment="1">
      <alignment vertical="center"/>
      <protection/>
    </xf>
    <xf numFmtId="3" fontId="35" fillId="0" borderId="19" xfId="53" applyNumberFormat="1" applyFont="1" applyBorder="1" applyAlignment="1">
      <alignment vertical="center"/>
      <protection/>
    </xf>
    <xf numFmtId="3" fontId="35" fillId="0" borderId="40" xfId="53" applyNumberFormat="1" applyFont="1" applyBorder="1" applyAlignment="1">
      <alignment vertical="center"/>
      <protection/>
    </xf>
    <xf numFmtId="0" fontId="35" fillId="0" borderId="79" xfId="53" applyFont="1" applyBorder="1" applyAlignment="1">
      <alignment horizontal="left" vertical="center" indent="4"/>
      <protection/>
    </xf>
    <xf numFmtId="3" fontId="35" fillId="0" borderId="162" xfId="53" applyNumberFormat="1" applyFont="1" applyBorder="1" applyAlignment="1">
      <alignment vertical="center"/>
      <protection/>
    </xf>
    <xf numFmtId="3" fontId="35" fillId="0" borderId="24" xfId="53" applyNumberFormat="1" applyFont="1" applyBorder="1" applyAlignment="1">
      <alignment vertical="center"/>
      <protection/>
    </xf>
    <xf numFmtId="3" fontId="35" fillId="0" borderId="163" xfId="53" applyNumberFormat="1" applyFont="1" applyBorder="1" applyAlignment="1">
      <alignment vertical="center"/>
      <protection/>
    </xf>
    <xf numFmtId="0" fontId="35" fillId="0" borderId="164" xfId="53" applyFont="1" applyBorder="1" applyAlignment="1">
      <alignment horizontal="left" vertical="center" indent="4"/>
      <protection/>
    </xf>
    <xf numFmtId="3" fontId="30" fillId="0" borderId="165" xfId="53" applyNumberFormat="1" applyFont="1" applyBorder="1" applyAlignment="1">
      <alignment vertical="center"/>
      <protection/>
    </xf>
    <xf numFmtId="3" fontId="30" fillId="0" borderId="86" xfId="53" applyNumberFormat="1" applyFont="1" applyBorder="1" applyAlignment="1">
      <alignment vertical="center"/>
      <protection/>
    </xf>
    <xf numFmtId="0" fontId="30" fillId="0" borderId="85" xfId="53" applyFont="1" applyBorder="1" applyAlignment="1">
      <alignment vertical="center"/>
      <protection/>
    </xf>
    <xf numFmtId="3" fontId="35" fillId="0" borderId="82" xfId="53" applyNumberFormat="1" applyFont="1" applyBorder="1" applyAlignment="1">
      <alignment vertical="center"/>
      <protection/>
    </xf>
    <xf numFmtId="3" fontId="35" fillId="0" borderId="15" xfId="53" applyNumberFormat="1" applyFont="1" applyBorder="1" applyAlignment="1">
      <alignment vertical="center"/>
      <protection/>
    </xf>
    <xf numFmtId="3" fontId="35" fillId="0" borderId="65" xfId="53" applyNumberFormat="1" applyFont="1" applyBorder="1" applyAlignment="1">
      <alignment vertical="center"/>
      <protection/>
    </xf>
    <xf numFmtId="0" fontId="35" fillId="0" borderId="81" xfId="53" applyFont="1" applyBorder="1" applyAlignment="1">
      <alignment horizontal="left" vertical="center" indent="4"/>
      <protection/>
    </xf>
    <xf numFmtId="3" fontId="35" fillId="0" borderId="84" xfId="53" applyNumberFormat="1" applyFont="1" applyBorder="1" applyAlignment="1">
      <alignment vertical="center"/>
      <protection/>
    </xf>
    <xf numFmtId="3" fontId="35" fillId="0" borderId="69" xfId="53" applyNumberFormat="1" applyFont="1" applyBorder="1" applyAlignment="1">
      <alignment vertical="center"/>
      <protection/>
    </xf>
    <xf numFmtId="3" fontId="35" fillId="0" borderId="33" xfId="53" applyNumberFormat="1" applyFont="1" applyBorder="1" applyAlignment="1">
      <alignment vertical="center"/>
      <protection/>
    </xf>
    <xf numFmtId="0" fontId="35" fillId="0" borderId="83" xfId="53" applyFont="1" applyBorder="1" applyAlignment="1">
      <alignment horizontal="left" vertical="center" indent="4"/>
      <protection/>
    </xf>
    <xf numFmtId="3" fontId="35" fillId="0" borderId="117" xfId="53" applyNumberFormat="1" applyFont="1" applyBorder="1" applyAlignment="1">
      <alignment vertical="center"/>
      <protection/>
    </xf>
    <xf numFmtId="3" fontId="35" fillId="0" borderId="17" xfId="53" applyNumberFormat="1" applyFont="1" applyBorder="1" applyAlignment="1">
      <alignment vertical="center"/>
      <protection/>
    </xf>
    <xf numFmtId="3" fontId="35" fillId="0" borderId="36" xfId="53" applyNumberFormat="1" applyFont="1" applyBorder="1" applyAlignment="1">
      <alignment vertical="center"/>
      <protection/>
    </xf>
    <xf numFmtId="0" fontId="35" fillId="0" borderId="99" xfId="53" applyFont="1" applyBorder="1" applyAlignment="1">
      <alignment vertical="center"/>
      <protection/>
    </xf>
    <xf numFmtId="3" fontId="35" fillId="0" borderId="166" xfId="53" applyNumberFormat="1" applyFont="1" applyBorder="1" applyAlignment="1">
      <alignment vertical="center"/>
      <protection/>
    </xf>
    <xf numFmtId="3" fontId="35" fillId="0" borderId="167" xfId="53" applyNumberFormat="1" applyFont="1" applyBorder="1" applyAlignment="1">
      <alignment vertical="center"/>
      <protection/>
    </xf>
    <xf numFmtId="3" fontId="35" fillId="0" borderId="168" xfId="53" applyNumberFormat="1" applyFont="1" applyBorder="1" applyAlignment="1">
      <alignment vertical="center"/>
      <protection/>
    </xf>
    <xf numFmtId="0" fontId="35" fillId="0" borderId="169" xfId="53" applyFont="1" applyBorder="1" applyAlignment="1">
      <alignment vertical="center"/>
      <protection/>
    </xf>
    <xf numFmtId="1" fontId="25" fillId="0" borderId="74" xfId="53" applyNumberFormat="1" applyFont="1" applyBorder="1" applyAlignment="1">
      <alignment horizontal="center" vertical="center" wrapText="1"/>
      <protection/>
    </xf>
    <xf numFmtId="1" fontId="25" fillId="0" borderId="73" xfId="53" applyNumberFormat="1" applyFont="1" applyBorder="1" applyAlignment="1">
      <alignment horizontal="center" vertical="center" wrapText="1"/>
      <protection/>
    </xf>
    <xf numFmtId="0" fontId="7" fillId="0" borderId="0" xfId="53" applyFont="1" applyAlignment="1">
      <alignment/>
      <protection/>
    </xf>
    <xf numFmtId="0" fontId="6" fillId="0" borderId="0" xfId="53" applyFont="1" applyAlignment="1">
      <alignment vertical="center"/>
      <protection/>
    </xf>
    <xf numFmtId="0" fontId="37" fillId="0" borderId="0" xfId="53" applyFont="1" applyAlignment="1">
      <alignment vertical="center"/>
      <protection/>
    </xf>
    <xf numFmtId="0" fontId="30" fillId="0" borderId="72" xfId="53" applyFont="1" applyBorder="1" applyAlignment="1">
      <alignment horizontal="center" vertical="center"/>
      <protection/>
    </xf>
    <xf numFmtId="1" fontId="30" fillId="0" borderId="73" xfId="53" applyNumberFormat="1" applyFont="1" applyBorder="1" applyAlignment="1">
      <alignment horizontal="center" vertical="center" wrapText="1"/>
      <protection/>
    </xf>
    <xf numFmtId="1" fontId="30" fillId="0" borderId="74" xfId="53" applyNumberFormat="1" applyFont="1" applyBorder="1" applyAlignment="1">
      <alignment horizontal="center" vertical="center" wrapText="1"/>
      <protection/>
    </xf>
    <xf numFmtId="0" fontId="54" fillId="0" borderId="75" xfId="53" applyFont="1" applyBorder="1" applyAlignment="1">
      <alignment vertical="center"/>
      <protection/>
    </xf>
    <xf numFmtId="3" fontId="54" fillId="0" borderId="76" xfId="53" applyNumberFormat="1" applyFont="1" applyBorder="1" applyAlignment="1">
      <alignment vertical="center"/>
      <protection/>
    </xf>
    <xf numFmtId="3" fontId="54" fillId="0" borderId="170" xfId="53" applyNumberFormat="1" applyFont="1" applyBorder="1" applyAlignment="1">
      <alignment vertical="center"/>
      <protection/>
    </xf>
    <xf numFmtId="0" fontId="37" fillId="0" borderId="79" xfId="53" applyFont="1" applyBorder="1" applyAlignment="1">
      <alignment horizontal="left" vertical="center" indent="3"/>
      <protection/>
    </xf>
    <xf numFmtId="0" fontId="37" fillId="0" borderId="81" xfId="53" applyFont="1" applyBorder="1" applyAlignment="1">
      <alignment horizontal="left" vertical="center" indent="3"/>
      <protection/>
    </xf>
    <xf numFmtId="0" fontId="37" fillId="0" borderId="83" xfId="53" applyFont="1" applyBorder="1" applyAlignment="1">
      <alignment horizontal="left" vertical="center" indent="3"/>
      <protection/>
    </xf>
    <xf numFmtId="3" fontId="37" fillId="0" borderId="47" xfId="53" applyNumberFormat="1" applyFont="1" applyBorder="1" applyAlignment="1">
      <alignment vertical="center"/>
      <protection/>
    </xf>
    <xf numFmtId="3" fontId="37" fillId="0" borderId="48" xfId="53" applyNumberFormat="1" applyFont="1" applyBorder="1" applyAlignment="1">
      <alignment vertical="center"/>
      <protection/>
    </xf>
    <xf numFmtId="3" fontId="37" fillId="0" borderId="171" xfId="53" applyNumberFormat="1" applyFont="1" applyBorder="1" applyAlignment="1">
      <alignment vertical="center"/>
      <protection/>
    </xf>
    <xf numFmtId="0" fontId="54" fillId="0" borderId="85" xfId="53" applyFont="1" applyBorder="1" applyAlignment="1">
      <alignment vertical="center"/>
      <protection/>
    </xf>
    <xf numFmtId="3" fontId="54" fillId="0" borderId="59" xfId="53" applyNumberFormat="1" applyFont="1" applyBorder="1" applyAlignment="1">
      <alignment vertical="center"/>
      <protection/>
    </xf>
    <xf numFmtId="3" fontId="54" fillId="0" borderId="172" xfId="53" applyNumberFormat="1" applyFont="1" applyBorder="1" applyAlignment="1">
      <alignment vertical="center"/>
      <protection/>
    </xf>
    <xf numFmtId="3" fontId="54" fillId="0" borderId="86" xfId="53" applyNumberFormat="1" applyFont="1" applyBorder="1" applyAlignment="1">
      <alignment vertical="center"/>
      <protection/>
    </xf>
    <xf numFmtId="3" fontId="54" fillId="0" borderId="165" xfId="53" applyNumberFormat="1" applyFont="1" applyBorder="1" applyAlignment="1">
      <alignment vertical="center"/>
      <protection/>
    </xf>
    <xf numFmtId="0" fontId="54" fillId="0" borderId="72" xfId="53" applyFont="1" applyBorder="1" applyAlignment="1">
      <alignment horizontal="center" vertical="center"/>
      <protection/>
    </xf>
    <xf numFmtId="3" fontId="54" fillId="0" borderId="73" xfId="53" applyNumberFormat="1" applyFont="1" applyBorder="1" applyAlignment="1">
      <alignment vertical="center"/>
      <protection/>
    </xf>
    <xf numFmtId="3" fontId="54" fillId="0" borderId="74" xfId="53" applyNumberFormat="1" applyFont="1" applyBorder="1" applyAlignment="1">
      <alignment vertical="center"/>
      <protection/>
    </xf>
    <xf numFmtId="0" fontId="0" fillId="0" borderId="0" xfId="0" applyAlignment="1">
      <alignment/>
    </xf>
    <xf numFmtId="0" fontId="0" fillId="0" borderId="15" xfId="0" applyBorder="1" applyAlignment="1">
      <alignment/>
    </xf>
    <xf numFmtId="0" fontId="22" fillId="0" borderId="48" xfId="57" applyFont="1" applyBorder="1" applyAlignment="1">
      <alignment horizontal="center" vertical="center" wrapText="1"/>
      <protection/>
    </xf>
    <xf numFmtId="0" fontId="55" fillId="0" borderId="15" xfId="0" applyFont="1" applyBorder="1" applyAlignment="1">
      <alignment/>
    </xf>
    <xf numFmtId="0" fontId="56" fillId="0" borderId="0" xfId="51" applyFont="1" applyAlignment="1">
      <alignment vertical="center"/>
      <protection/>
    </xf>
    <xf numFmtId="3" fontId="21" fillId="0" borderId="0" xfId="51" applyNumberFormat="1" applyAlignment="1">
      <alignment vertical="center"/>
      <protection/>
    </xf>
    <xf numFmtId="0" fontId="55" fillId="0" borderId="24" xfId="0" applyFont="1" applyBorder="1" applyAlignment="1">
      <alignment/>
    </xf>
    <xf numFmtId="0" fontId="49" fillId="0" borderId="24" xfId="57" applyFont="1" applyBorder="1">
      <alignment/>
      <protection/>
    </xf>
    <xf numFmtId="3" fontId="49" fillId="0" borderId="24" xfId="57" applyNumberFormat="1" applyFont="1" applyBorder="1" applyAlignment="1">
      <alignment horizontal="center"/>
      <protection/>
    </xf>
    <xf numFmtId="3" fontId="55" fillId="0" borderId="24" xfId="0" applyNumberFormat="1" applyFont="1" applyBorder="1" applyAlignment="1">
      <alignment/>
    </xf>
    <xf numFmtId="0" fontId="49" fillId="0" borderId="15" xfId="57" applyFont="1" applyBorder="1">
      <alignment/>
      <protection/>
    </xf>
    <xf numFmtId="3" fontId="49" fillId="0" borderId="15" xfId="57" applyNumberFormat="1" applyFont="1" applyBorder="1" applyAlignment="1">
      <alignment horizontal="center"/>
      <protection/>
    </xf>
    <xf numFmtId="3" fontId="55" fillId="0" borderId="15" xfId="0" applyNumberFormat="1" applyFont="1" applyBorder="1" applyAlignment="1">
      <alignment/>
    </xf>
    <xf numFmtId="0" fontId="20" fillId="0" borderId="15" xfId="51" applyFont="1" applyBorder="1" applyAlignment="1">
      <alignment horizontal="center" vertical="center"/>
      <protection/>
    </xf>
    <xf numFmtId="0" fontId="20" fillId="0" borderId="48" xfId="51" applyFont="1" applyBorder="1" applyAlignment="1">
      <alignment horizontal="center" vertical="center"/>
      <protection/>
    </xf>
    <xf numFmtId="0" fontId="50" fillId="0" borderId="0" xfId="54" applyFont="1" applyAlignment="1">
      <alignment horizontal="left"/>
      <protection/>
    </xf>
    <xf numFmtId="0" fontId="82" fillId="0" borderId="0" xfId="0" applyFont="1" applyAlignment="1">
      <alignment horizontal="center" vertical="center"/>
    </xf>
    <xf numFmtId="0" fontId="3" fillId="0" borderId="173" xfId="0" applyFont="1" applyBorder="1" applyAlignment="1">
      <alignment horizontal="center" vertical="center"/>
    </xf>
    <xf numFmtId="0" fontId="3" fillId="0" borderId="174" xfId="0" applyFont="1" applyBorder="1" applyAlignment="1">
      <alignment horizontal="center" vertical="center"/>
    </xf>
    <xf numFmtId="0" fontId="3" fillId="0" borderId="175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65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65" xfId="0" applyBorder="1" applyAlignment="1">
      <alignment horizontal="left" vertical="center"/>
    </xf>
    <xf numFmtId="0" fontId="5" fillId="33" borderId="176" xfId="0" applyFont="1" applyFill="1" applyBorder="1" applyAlignment="1">
      <alignment horizontal="left" vertical="center"/>
    </xf>
    <xf numFmtId="0" fontId="5" fillId="33" borderId="30" xfId="0" applyFont="1" applyFill="1" applyBorder="1" applyAlignment="1">
      <alignment horizontal="left" vertical="center"/>
    </xf>
    <xf numFmtId="0" fontId="5" fillId="33" borderId="163" xfId="0" applyFont="1" applyFill="1" applyBorder="1" applyAlignment="1">
      <alignment horizontal="left" vertical="center"/>
    </xf>
    <xf numFmtId="0" fontId="3" fillId="0" borderId="17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73" xfId="0" applyFont="1" applyBorder="1" applyAlignment="1">
      <alignment horizontal="left" vertical="center" wrapText="1" indent="2"/>
    </xf>
    <xf numFmtId="0" fontId="3" fillId="0" borderId="174" xfId="0" applyFont="1" applyBorder="1" applyAlignment="1">
      <alignment horizontal="left" vertical="center" wrapText="1" indent="2"/>
    </xf>
    <xf numFmtId="0" fontId="3" fillId="0" borderId="13" xfId="0" applyFont="1" applyBorder="1" applyAlignment="1">
      <alignment horizontal="left" vertical="center" wrapText="1" indent="2"/>
    </xf>
    <xf numFmtId="49" fontId="3" fillId="0" borderId="175" xfId="0" applyNumberFormat="1" applyFont="1" applyBorder="1" applyAlignment="1">
      <alignment horizontal="left" vertical="center" wrapText="1"/>
    </xf>
    <xf numFmtId="49" fontId="3" fillId="0" borderId="12" xfId="0" applyNumberFormat="1" applyFont="1" applyBorder="1" applyAlignment="1">
      <alignment horizontal="left" vertical="center" wrapText="1"/>
    </xf>
    <xf numFmtId="49" fontId="3" fillId="0" borderId="65" xfId="0" applyNumberFormat="1" applyFont="1" applyBorder="1" applyAlignment="1">
      <alignment horizontal="left" vertical="center" wrapText="1"/>
    </xf>
    <xf numFmtId="0" fontId="3" fillId="0" borderId="26" xfId="0" applyFont="1" applyFill="1" applyBorder="1" applyAlignment="1">
      <alignment horizontal="left" vertical="center"/>
    </xf>
    <xf numFmtId="0" fontId="3" fillId="0" borderId="27" xfId="0" applyFont="1" applyFill="1" applyBorder="1" applyAlignment="1">
      <alignment horizontal="left" vertical="center"/>
    </xf>
    <xf numFmtId="0" fontId="3" fillId="0" borderId="28" xfId="0" applyFont="1" applyFill="1" applyBorder="1" applyAlignment="1">
      <alignment horizontal="left" vertical="center"/>
    </xf>
    <xf numFmtId="0" fontId="3" fillId="0" borderId="173" xfId="0" applyFont="1" applyBorder="1" applyAlignment="1">
      <alignment horizontal="left" vertical="center"/>
    </xf>
    <xf numFmtId="0" fontId="3" fillId="0" borderId="174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5" fillId="0" borderId="177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178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3" fillId="0" borderId="26" xfId="0" applyNumberFormat="1" applyFont="1" applyFill="1" applyBorder="1" applyAlignment="1">
      <alignment horizontal="left" vertical="center" wrapText="1"/>
    </xf>
    <xf numFmtId="0" fontId="3" fillId="0" borderId="27" xfId="0" applyNumberFormat="1" applyFont="1" applyFill="1" applyBorder="1" applyAlignment="1">
      <alignment horizontal="left" vertical="center" wrapText="1"/>
    </xf>
    <xf numFmtId="0" fontId="3" fillId="0" borderId="28" xfId="0" applyNumberFormat="1" applyFont="1" applyFill="1" applyBorder="1" applyAlignment="1">
      <alignment horizontal="left" vertical="center" wrapText="1"/>
    </xf>
    <xf numFmtId="0" fontId="12" fillId="0" borderId="0" xfId="50" applyFont="1" applyFill="1" applyBorder="1" applyAlignment="1">
      <alignment horizontal="center" vertical="center"/>
      <protection/>
    </xf>
    <xf numFmtId="0" fontId="5" fillId="0" borderId="0" xfId="50" applyFont="1" applyFill="1" applyBorder="1" applyAlignment="1">
      <alignment horizontal="left" vertical="center"/>
      <protection/>
    </xf>
    <xf numFmtId="0" fontId="13" fillId="0" borderId="0" xfId="50" applyFont="1" applyFill="1" applyBorder="1" applyAlignment="1">
      <alignment horizontal="left" vertical="center"/>
      <protection/>
    </xf>
    <xf numFmtId="0" fontId="3" fillId="0" borderId="0" xfId="50" applyFont="1" applyBorder="1" applyAlignment="1">
      <alignment horizontal="center" vertical="center"/>
      <protection/>
    </xf>
    <xf numFmtId="0" fontId="22" fillId="0" borderId="56" xfId="57" applyFont="1" applyBorder="1" applyAlignment="1">
      <alignment horizontal="center" vertical="center" wrapText="1"/>
      <protection/>
    </xf>
    <xf numFmtId="0" fontId="22" fillId="0" borderId="42" xfId="57" applyFont="1" applyBorder="1" applyAlignment="1">
      <alignment horizontal="center" vertical="center" wrapText="1"/>
      <protection/>
    </xf>
    <xf numFmtId="0" fontId="22" fillId="0" borderId="47" xfId="57" applyFont="1" applyBorder="1" applyAlignment="1">
      <alignment horizontal="center" vertical="center" wrapText="1"/>
      <protection/>
    </xf>
    <xf numFmtId="0" fontId="22" fillId="0" borderId="24" xfId="57" applyFont="1" applyBorder="1" applyAlignment="1">
      <alignment horizontal="center" vertical="center" wrapText="1"/>
      <protection/>
    </xf>
    <xf numFmtId="0" fontId="22" fillId="0" borderId="15" xfId="57" applyFont="1" applyBorder="1" applyAlignment="1">
      <alignment horizontal="center" vertical="center" wrapText="1"/>
      <protection/>
    </xf>
    <xf numFmtId="0" fontId="22" fillId="0" borderId="48" xfId="57" applyFont="1" applyBorder="1" applyAlignment="1">
      <alignment horizontal="center" vertical="center" wrapText="1"/>
      <protection/>
    </xf>
    <xf numFmtId="0" fontId="22" fillId="0" borderId="140" xfId="57" applyFont="1" applyBorder="1" applyAlignment="1">
      <alignment horizontal="center" vertical="center" wrapText="1"/>
      <protection/>
    </xf>
    <xf numFmtId="0" fontId="22" fillId="0" borderId="43" xfId="57" applyFont="1" applyBorder="1" applyAlignment="1">
      <alignment horizontal="center" vertical="center" wrapText="1"/>
      <protection/>
    </xf>
    <xf numFmtId="0" fontId="22" fillId="0" borderId="46" xfId="57" applyFont="1" applyBorder="1" applyAlignment="1">
      <alignment horizontal="center" vertical="center" wrapText="1"/>
      <protection/>
    </xf>
    <xf numFmtId="0" fontId="22" fillId="0" borderId="49" xfId="57" applyFont="1" applyBorder="1" applyAlignment="1">
      <alignment horizontal="center" vertical="center"/>
      <protection/>
    </xf>
    <xf numFmtId="0" fontId="22" fillId="0" borderId="50" xfId="57" applyFont="1" applyBorder="1" applyAlignment="1">
      <alignment horizontal="center" vertical="center"/>
      <protection/>
    </xf>
    <xf numFmtId="0" fontId="22" fillId="0" borderId="51" xfId="57" applyFont="1" applyBorder="1" applyAlignment="1">
      <alignment horizontal="center" vertical="center"/>
      <protection/>
    </xf>
    <xf numFmtId="0" fontId="22" fillId="0" borderId="24" xfId="57" applyFont="1" applyBorder="1" applyAlignment="1">
      <alignment horizontal="center" vertical="center"/>
      <protection/>
    </xf>
    <xf numFmtId="0" fontId="22" fillId="0" borderId="139" xfId="57" applyFont="1" applyBorder="1" applyAlignment="1">
      <alignment horizontal="center" vertical="center" wrapText="1" shrinkToFit="1"/>
      <protection/>
    </xf>
    <xf numFmtId="0" fontId="21" fillId="0" borderId="71" xfId="51" applyBorder="1" applyAlignment="1">
      <alignment horizontal="center" vertical="center" wrapText="1" shrinkToFit="1"/>
      <protection/>
    </xf>
    <xf numFmtId="3" fontId="22" fillId="0" borderId="25" xfId="57" applyNumberFormat="1" applyFont="1" applyBorder="1" applyAlignment="1">
      <alignment horizontal="center" vertical="center"/>
      <protection/>
    </xf>
    <xf numFmtId="3" fontId="22" fillId="0" borderId="16" xfId="57" applyNumberFormat="1" applyFont="1" applyBorder="1" applyAlignment="1">
      <alignment horizontal="center" vertical="center"/>
      <protection/>
    </xf>
    <xf numFmtId="3" fontId="22" fillId="0" borderId="57" xfId="57" applyNumberFormat="1" applyFont="1" applyBorder="1" applyAlignment="1">
      <alignment horizontal="center" vertical="center"/>
      <protection/>
    </xf>
    <xf numFmtId="0" fontId="22" fillId="0" borderId="60" xfId="57" applyFont="1" applyBorder="1" applyAlignment="1">
      <alignment horizontal="center" vertical="center" wrapText="1"/>
      <protection/>
    </xf>
    <xf numFmtId="0" fontId="20" fillId="0" borderId="47" xfId="0" applyFont="1" applyBorder="1" applyAlignment="1">
      <alignment horizontal="center" vertical="center" wrapText="1"/>
    </xf>
    <xf numFmtId="0" fontId="22" fillId="0" borderId="19" xfId="57" applyFont="1" applyBorder="1" applyAlignment="1">
      <alignment horizontal="center" vertical="center" wrapText="1"/>
      <protection/>
    </xf>
    <xf numFmtId="0" fontId="20" fillId="0" borderId="48" xfId="0" applyFont="1" applyBorder="1" applyAlignment="1">
      <alignment horizontal="center" vertical="center" wrapText="1"/>
    </xf>
    <xf numFmtId="0" fontId="22" fillId="0" borderId="38" xfId="57" applyFont="1" applyBorder="1" applyAlignment="1">
      <alignment horizontal="center" vertical="center"/>
      <protection/>
    </xf>
    <xf numFmtId="0" fontId="20" fillId="0" borderId="46" xfId="0" applyFont="1" applyBorder="1" applyAlignment="1">
      <alignment horizontal="center" vertical="center"/>
    </xf>
    <xf numFmtId="0" fontId="25" fillId="0" borderId="0" xfId="57" applyFont="1" applyAlignment="1">
      <alignment horizontal="center" vertical="center"/>
      <protection/>
    </xf>
    <xf numFmtId="0" fontId="22" fillId="0" borderId="0" xfId="57" applyFont="1" applyAlignment="1">
      <alignment horizontal="left" vertical="center"/>
      <protection/>
    </xf>
    <xf numFmtId="0" fontId="22" fillId="0" borderId="56" xfId="57" applyFont="1" applyBorder="1" applyAlignment="1">
      <alignment horizontal="center" vertical="center"/>
      <protection/>
    </xf>
    <xf numFmtId="0" fontId="22" fillId="0" borderId="42" xfId="57" applyFont="1" applyBorder="1" applyAlignment="1">
      <alignment horizontal="center" vertical="center"/>
      <protection/>
    </xf>
    <xf numFmtId="0" fontId="22" fillId="0" borderId="47" xfId="57" applyFont="1" applyBorder="1" applyAlignment="1">
      <alignment horizontal="center" vertical="center"/>
      <protection/>
    </xf>
    <xf numFmtId="0" fontId="29" fillId="0" borderId="26" xfId="56" applyFont="1" applyBorder="1" applyAlignment="1">
      <alignment horizontal="center"/>
      <protection/>
    </xf>
    <xf numFmtId="0" fontId="29" fillId="0" borderId="27" xfId="56" applyFont="1" applyBorder="1" applyAlignment="1">
      <alignment horizontal="center"/>
      <protection/>
    </xf>
    <xf numFmtId="0" fontId="29" fillId="0" borderId="28" xfId="56" applyFont="1" applyBorder="1" applyAlignment="1">
      <alignment horizontal="center"/>
      <protection/>
    </xf>
    <xf numFmtId="0" fontId="13" fillId="0" borderId="26" xfId="0" applyFont="1" applyFill="1" applyBorder="1" applyAlignment="1">
      <alignment horizontal="left" vertical="center" indent="1"/>
    </xf>
    <xf numFmtId="0" fontId="13" fillId="0" borderId="27" xfId="0" applyFont="1" applyFill="1" applyBorder="1" applyAlignment="1">
      <alignment horizontal="left" vertical="center" indent="1"/>
    </xf>
    <xf numFmtId="0" fontId="13" fillId="0" borderId="28" xfId="0" applyFont="1" applyFill="1" applyBorder="1" applyAlignment="1">
      <alignment horizontal="left" vertical="center" indent="1"/>
    </xf>
    <xf numFmtId="0" fontId="13" fillId="0" borderId="26" xfId="0" applyFont="1" applyBorder="1" applyAlignment="1">
      <alignment horizontal="left" vertical="center"/>
    </xf>
    <xf numFmtId="0" fontId="13" fillId="0" borderId="28" xfId="0" applyFont="1" applyBorder="1" applyAlignment="1">
      <alignment horizontal="left" vertical="center"/>
    </xf>
    <xf numFmtId="0" fontId="13" fillId="0" borderId="179" xfId="56" applyFont="1" applyBorder="1" applyAlignment="1">
      <alignment horizontal="center" vertical="center" wrapText="1"/>
      <protection/>
    </xf>
    <xf numFmtId="0" fontId="13" fillId="0" borderId="180" xfId="56" applyFont="1" applyBorder="1" applyAlignment="1">
      <alignment horizontal="center" vertical="center"/>
      <protection/>
    </xf>
    <xf numFmtId="0" fontId="36" fillId="0" borderId="0" xfId="0" applyFont="1" applyAlignment="1">
      <alignment horizontal="center" vertical="center" textRotation="180"/>
    </xf>
    <xf numFmtId="0" fontId="30" fillId="0" borderId="181" xfId="56" applyFont="1" applyBorder="1" applyAlignment="1">
      <alignment horizontal="center" vertical="center"/>
      <protection/>
    </xf>
    <xf numFmtId="0" fontId="30" fillId="0" borderId="52" xfId="56" applyFont="1" applyBorder="1" applyAlignment="1">
      <alignment horizontal="center" vertical="center"/>
      <protection/>
    </xf>
    <xf numFmtId="2" fontId="35" fillId="0" borderId="58" xfId="56" applyNumberFormat="1" applyFont="1" applyBorder="1" applyAlignment="1">
      <alignment horizontal="left" vertical="center" wrapText="1"/>
      <protection/>
    </xf>
    <xf numFmtId="2" fontId="35" fillId="0" borderId="182" xfId="56" applyNumberFormat="1" applyFont="1" applyBorder="1" applyAlignment="1">
      <alignment horizontal="left" vertical="center" wrapText="1"/>
      <protection/>
    </xf>
    <xf numFmtId="0" fontId="13" fillId="0" borderId="14" xfId="0" applyFont="1" applyBorder="1" applyAlignment="1">
      <alignment horizontal="center" vertical="center" textRotation="180"/>
    </xf>
    <xf numFmtId="0" fontId="13" fillId="0" borderId="10" xfId="0" applyFont="1" applyBorder="1" applyAlignment="1">
      <alignment horizontal="center" vertical="center" textRotation="180"/>
    </xf>
    <xf numFmtId="0" fontId="13" fillId="0" borderId="183" xfId="0" applyFont="1" applyBorder="1" applyAlignment="1">
      <alignment horizontal="center" vertical="center" textRotation="180"/>
    </xf>
    <xf numFmtId="0" fontId="35" fillId="0" borderId="26" xfId="56" applyFont="1" applyBorder="1" applyAlignment="1">
      <alignment horizontal="left" vertical="center"/>
      <protection/>
    </xf>
    <xf numFmtId="0" fontId="35" fillId="0" borderId="27" xfId="56" applyFont="1" applyBorder="1" applyAlignment="1">
      <alignment horizontal="left" vertical="center"/>
      <protection/>
    </xf>
    <xf numFmtId="0" fontId="33" fillId="0" borderId="26" xfId="56" applyFont="1" applyBorder="1" applyAlignment="1">
      <alignment horizontal="center" vertical="center"/>
      <protection/>
    </xf>
    <xf numFmtId="0" fontId="33" fillId="0" borderId="27" xfId="56" applyFont="1" applyBorder="1" applyAlignment="1">
      <alignment horizontal="center" vertical="center"/>
      <protection/>
    </xf>
    <xf numFmtId="0" fontId="33" fillId="0" borderId="28" xfId="56" applyFont="1" applyBorder="1" applyAlignment="1">
      <alignment horizontal="center" vertical="center"/>
      <protection/>
    </xf>
    <xf numFmtId="0" fontId="13" fillId="0" borderId="26" xfId="0" applyFont="1" applyFill="1" applyBorder="1" applyAlignment="1">
      <alignment horizontal="left" vertical="center"/>
    </xf>
    <xf numFmtId="0" fontId="13" fillId="0" borderId="27" xfId="0" applyFont="1" applyFill="1" applyBorder="1" applyAlignment="1">
      <alignment horizontal="left" vertical="center"/>
    </xf>
    <xf numFmtId="0" fontId="13" fillId="0" borderId="28" xfId="0" applyFont="1" applyFill="1" applyBorder="1" applyAlignment="1">
      <alignment horizontal="left" vertical="center"/>
    </xf>
    <xf numFmtId="0" fontId="30" fillId="0" borderId="184" xfId="56" applyFont="1" applyBorder="1" applyAlignment="1">
      <alignment horizontal="center" vertical="center"/>
      <protection/>
    </xf>
    <xf numFmtId="0" fontId="30" fillId="0" borderId="185" xfId="56" applyFont="1" applyBorder="1" applyAlignment="1">
      <alignment horizontal="center" vertical="center"/>
      <protection/>
    </xf>
    <xf numFmtId="0" fontId="30" fillId="0" borderId="186" xfId="56" applyFont="1" applyBorder="1" applyAlignment="1">
      <alignment horizontal="center" vertical="center"/>
      <protection/>
    </xf>
    <xf numFmtId="0" fontId="30" fillId="0" borderId="108" xfId="56" applyFont="1" applyBorder="1" applyAlignment="1">
      <alignment horizontal="center" vertical="center"/>
      <protection/>
    </xf>
    <xf numFmtId="0" fontId="30" fillId="0" borderId="187" xfId="56" applyFont="1" applyBorder="1" applyAlignment="1">
      <alignment horizontal="center" vertical="center"/>
      <protection/>
    </xf>
    <xf numFmtId="0" fontId="30" fillId="0" borderId="116" xfId="56" applyFont="1" applyBorder="1" applyAlignment="1">
      <alignment horizontal="center" vertical="center"/>
      <protection/>
    </xf>
    <xf numFmtId="0" fontId="30" fillId="0" borderId="71" xfId="56" applyFont="1" applyBorder="1" applyAlignment="1">
      <alignment horizontal="center" vertical="center"/>
      <protection/>
    </xf>
    <xf numFmtId="0" fontId="30" fillId="0" borderId="177" xfId="56" applyNumberFormat="1" applyFont="1" applyBorder="1" applyAlignment="1">
      <alignment horizontal="center" vertical="center" wrapText="1"/>
      <protection/>
    </xf>
    <xf numFmtId="0" fontId="30" fillId="0" borderId="53" xfId="56" applyNumberFormat="1" applyFont="1" applyBorder="1" applyAlignment="1">
      <alignment horizontal="center" vertical="center" wrapText="1"/>
      <protection/>
    </xf>
    <xf numFmtId="0" fontId="30" fillId="0" borderId="188" xfId="56" applyNumberFormat="1" applyFont="1" applyBorder="1" applyAlignment="1">
      <alignment horizontal="center" vertical="center" wrapText="1"/>
      <protection/>
    </xf>
    <xf numFmtId="0" fontId="30" fillId="0" borderId="45" xfId="56" applyNumberFormat="1" applyFont="1" applyBorder="1" applyAlignment="1">
      <alignment horizontal="center" vertical="center" wrapText="1"/>
      <protection/>
    </xf>
    <xf numFmtId="0" fontId="30" fillId="0" borderId="22" xfId="56" applyNumberFormat="1" applyFont="1" applyBorder="1" applyAlignment="1">
      <alignment horizontal="center" vertical="center" wrapText="1"/>
      <protection/>
    </xf>
    <xf numFmtId="0" fontId="30" fillId="0" borderId="29" xfId="56" applyNumberFormat="1" applyFont="1" applyBorder="1" applyAlignment="1">
      <alignment horizontal="center" vertical="center" wrapText="1"/>
      <protection/>
    </xf>
    <xf numFmtId="0" fontId="13" fillId="0" borderId="188" xfId="56" applyFont="1" applyBorder="1" applyAlignment="1">
      <alignment horizontal="center" vertical="center" wrapText="1"/>
      <protection/>
    </xf>
    <xf numFmtId="0" fontId="13" fillId="0" borderId="18" xfId="56" applyFont="1" applyBorder="1" applyAlignment="1">
      <alignment horizontal="center" vertical="center" wrapText="1"/>
      <protection/>
    </xf>
    <xf numFmtId="0" fontId="13" fillId="0" borderId="29" xfId="56" applyFont="1" applyBorder="1" applyAlignment="1">
      <alignment horizontal="center" vertical="center" wrapText="1"/>
      <protection/>
    </xf>
    <xf numFmtId="0" fontId="30" fillId="0" borderId="177" xfId="56" applyFont="1" applyBorder="1" applyAlignment="1">
      <alignment horizontal="center" vertical="center"/>
      <protection/>
    </xf>
    <xf numFmtId="0" fontId="30" fillId="0" borderId="53" xfId="56" applyFont="1" applyBorder="1" applyAlignment="1">
      <alignment horizontal="center" vertical="center"/>
      <protection/>
    </xf>
    <xf numFmtId="0" fontId="30" fillId="0" borderId="188" xfId="56" applyFont="1" applyBorder="1" applyAlignment="1">
      <alignment horizontal="center" vertical="center"/>
      <protection/>
    </xf>
    <xf numFmtId="0" fontId="30" fillId="0" borderId="177" xfId="56" applyFont="1" applyBorder="1" applyAlignment="1">
      <alignment horizontal="center" vertical="center" wrapText="1"/>
      <protection/>
    </xf>
    <xf numFmtId="0" fontId="30" fillId="0" borderId="53" xfId="56" applyFont="1" applyBorder="1" applyAlignment="1">
      <alignment horizontal="center" vertical="center" wrapText="1"/>
      <protection/>
    </xf>
    <xf numFmtId="0" fontId="30" fillId="0" borderId="188" xfId="56" applyFont="1" applyBorder="1" applyAlignment="1">
      <alignment horizontal="center" vertical="center" wrapText="1"/>
      <protection/>
    </xf>
    <xf numFmtId="0" fontId="41" fillId="0" borderId="0" xfId="54" applyFont="1" applyAlignment="1">
      <alignment horizontal="center" vertical="center"/>
      <protection/>
    </xf>
    <xf numFmtId="0" fontId="4" fillId="0" borderId="0" xfId="54" applyFont="1" applyAlignment="1">
      <alignment horizontal="left" vertical="center"/>
      <protection/>
    </xf>
    <xf numFmtId="0" fontId="4" fillId="0" borderId="56" xfId="54" applyFont="1" applyBorder="1" applyAlignment="1">
      <alignment horizontal="center" vertical="center" wrapText="1"/>
      <protection/>
    </xf>
    <xf numFmtId="0" fontId="4" fillId="0" borderId="42" xfId="54" applyFont="1" applyBorder="1" applyAlignment="1">
      <alignment horizontal="center" vertical="center" wrapText="1"/>
      <protection/>
    </xf>
    <xf numFmtId="0" fontId="4" fillId="0" borderId="66" xfId="54" applyFont="1" applyBorder="1" applyAlignment="1">
      <alignment horizontal="center" vertical="center" wrapText="1"/>
      <protection/>
    </xf>
    <xf numFmtId="0" fontId="4" fillId="0" borderId="24" xfId="54" applyFont="1" applyBorder="1" applyAlignment="1">
      <alignment horizontal="center" vertical="center"/>
      <protection/>
    </xf>
    <xf numFmtId="0" fontId="4" fillId="0" borderId="15" xfId="54" applyFont="1" applyBorder="1" applyAlignment="1">
      <alignment horizontal="center" vertical="center"/>
      <protection/>
    </xf>
    <xf numFmtId="0" fontId="4" fillId="0" borderId="69" xfId="54" applyFont="1" applyBorder="1" applyAlignment="1">
      <alignment horizontal="center" vertical="center"/>
      <protection/>
    </xf>
    <xf numFmtId="0" fontId="25" fillId="34" borderId="24" xfId="42" applyFont="1" applyFill="1" applyBorder="1" applyAlignment="1">
      <alignment horizontal="center" vertical="center"/>
    </xf>
    <xf numFmtId="0" fontId="25" fillId="34" borderId="54" xfId="42" applyFont="1" applyFill="1" applyBorder="1" applyAlignment="1">
      <alignment horizontal="center" vertical="center"/>
    </xf>
    <xf numFmtId="0" fontId="4" fillId="0" borderId="15" xfId="54" applyFont="1" applyBorder="1" applyAlignment="1">
      <alignment horizontal="center" vertical="center" wrapText="1"/>
      <protection/>
    </xf>
    <xf numFmtId="0" fontId="25" fillId="34" borderId="15" xfId="42" applyFont="1" applyFill="1" applyBorder="1" applyAlignment="1">
      <alignment horizontal="center" vertical="center" wrapText="1"/>
    </xf>
    <xf numFmtId="0" fontId="25" fillId="0" borderId="0" xfId="53" applyFont="1" applyAlignment="1">
      <alignment horizontal="center" vertical="center"/>
      <protection/>
    </xf>
    <xf numFmtId="0" fontId="13" fillId="0" borderId="177" xfId="55" applyFont="1" applyBorder="1" applyAlignment="1">
      <alignment horizontal="center" vertical="center" wrapText="1"/>
      <protection/>
    </xf>
    <xf numFmtId="0" fontId="13" fillId="0" borderId="53" xfId="55" applyFont="1" applyBorder="1" applyAlignment="1">
      <alignment horizontal="center" vertical="center" wrapText="1"/>
      <protection/>
    </xf>
    <xf numFmtId="0" fontId="13" fillId="0" borderId="188" xfId="55" applyFont="1" applyBorder="1" applyAlignment="1">
      <alignment horizontal="center" vertical="center" wrapText="1"/>
      <protection/>
    </xf>
    <xf numFmtId="0" fontId="13" fillId="0" borderId="55" xfId="55" applyFont="1" applyBorder="1" applyAlignment="1">
      <alignment horizontal="center" vertical="center" wrapText="1"/>
      <protection/>
    </xf>
    <xf numFmtId="0" fontId="13" fillId="0" borderId="0" xfId="55" applyFont="1" applyBorder="1" applyAlignment="1">
      <alignment horizontal="center" vertical="center" wrapText="1"/>
      <protection/>
    </xf>
    <xf numFmtId="0" fontId="13" fillId="0" borderId="18" xfId="55" applyFont="1" applyBorder="1" applyAlignment="1">
      <alignment horizontal="center" vertical="center" wrapText="1"/>
      <protection/>
    </xf>
    <xf numFmtId="0" fontId="13" fillId="0" borderId="45" xfId="55" applyFont="1" applyBorder="1" applyAlignment="1">
      <alignment horizontal="center" vertical="center" wrapText="1"/>
      <protection/>
    </xf>
    <xf numFmtId="0" fontId="13" fillId="0" borderId="22" xfId="55" applyFont="1" applyBorder="1" applyAlignment="1">
      <alignment horizontal="center" vertical="center" wrapText="1"/>
      <protection/>
    </xf>
    <xf numFmtId="0" fontId="13" fillId="0" borderId="29" xfId="55" applyFont="1" applyBorder="1" applyAlignment="1">
      <alignment horizontal="center" vertical="center" wrapText="1"/>
      <protection/>
    </xf>
    <xf numFmtId="0" fontId="13" fillId="0" borderId="176" xfId="55" applyFont="1" applyBorder="1" applyAlignment="1">
      <alignment horizontal="center" vertical="center"/>
      <protection/>
    </xf>
    <xf numFmtId="0" fontId="13" fillId="0" borderId="30" xfId="55" applyFont="1" applyBorder="1" applyAlignment="1">
      <alignment horizontal="center" vertical="center"/>
      <protection/>
    </xf>
    <xf numFmtId="0" fontId="13" fillId="0" borderId="25" xfId="55" applyFont="1" applyBorder="1" applyAlignment="1">
      <alignment horizontal="center" vertical="center"/>
      <protection/>
    </xf>
    <xf numFmtId="0" fontId="13" fillId="0" borderId="175" xfId="55" applyFont="1" applyBorder="1" applyAlignment="1">
      <alignment horizontal="center" vertical="center"/>
      <protection/>
    </xf>
    <xf numFmtId="0" fontId="13" fillId="0" borderId="12" xfId="55" applyFont="1" applyBorder="1" applyAlignment="1">
      <alignment horizontal="center" vertical="center"/>
      <protection/>
    </xf>
    <xf numFmtId="0" fontId="13" fillId="0" borderId="16" xfId="55" applyFont="1" applyBorder="1" applyAlignment="1">
      <alignment horizontal="center" vertical="center"/>
      <protection/>
    </xf>
    <xf numFmtId="0" fontId="13" fillId="0" borderId="173" xfId="55" applyFont="1" applyBorder="1" applyAlignment="1">
      <alignment horizontal="center" vertical="center"/>
      <protection/>
    </xf>
    <xf numFmtId="0" fontId="13" fillId="0" borderId="174" xfId="55" applyFont="1" applyBorder="1" applyAlignment="1">
      <alignment horizontal="center" vertical="center"/>
      <protection/>
    </xf>
    <xf numFmtId="0" fontId="13" fillId="0" borderId="57" xfId="55" applyFont="1" applyBorder="1" applyAlignment="1">
      <alignment horizontal="center" vertical="center"/>
      <protection/>
    </xf>
    <xf numFmtId="0" fontId="12" fillId="0" borderId="10" xfId="55" applyFont="1" applyFill="1" applyBorder="1" applyAlignment="1">
      <alignment horizontal="center" vertical="center"/>
      <protection/>
    </xf>
    <xf numFmtId="0" fontId="5" fillId="0" borderId="26" xfId="55" applyFont="1" applyFill="1" applyBorder="1" applyAlignment="1">
      <alignment horizontal="left" vertical="center"/>
      <protection/>
    </xf>
    <xf numFmtId="0" fontId="5" fillId="0" borderId="27" xfId="55" applyFont="1" applyFill="1" applyBorder="1" applyAlignment="1">
      <alignment horizontal="left" vertical="center"/>
      <protection/>
    </xf>
    <xf numFmtId="0" fontId="5" fillId="0" borderId="28" xfId="55" applyFont="1" applyFill="1" applyBorder="1" applyAlignment="1">
      <alignment horizontal="left" vertical="center"/>
      <protection/>
    </xf>
    <xf numFmtId="0" fontId="13" fillId="0" borderId="10" xfId="55" applyFont="1" applyFill="1" applyBorder="1" applyAlignment="1">
      <alignment horizontal="left" vertical="center"/>
      <protection/>
    </xf>
    <xf numFmtId="0" fontId="40" fillId="0" borderId="177" xfId="55" applyFont="1" applyBorder="1" applyAlignment="1">
      <alignment horizontal="center" vertical="center"/>
      <protection/>
    </xf>
    <xf numFmtId="0" fontId="40" fillId="0" borderId="53" xfId="55" applyFont="1" applyBorder="1" applyAlignment="1">
      <alignment horizontal="center" vertical="center"/>
      <protection/>
    </xf>
    <xf numFmtId="0" fontId="40" fillId="0" borderId="189" xfId="55" applyFont="1" applyBorder="1" applyAlignment="1">
      <alignment horizontal="center" vertical="center"/>
      <protection/>
    </xf>
    <xf numFmtId="0" fontId="39" fillId="0" borderId="190" xfId="0" applyFont="1" applyBorder="1" applyAlignment="1">
      <alignment horizontal="center" vertical="center"/>
    </xf>
    <xf numFmtId="0" fontId="39" fillId="0" borderId="191" xfId="0" applyFont="1" applyBorder="1" applyAlignment="1">
      <alignment horizontal="center" vertical="center"/>
    </xf>
    <xf numFmtId="0" fontId="39" fillId="0" borderId="192" xfId="0" applyFont="1" applyBorder="1" applyAlignment="1">
      <alignment horizontal="center" vertical="center"/>
    </xf>
    <xf numFmtId="0" fontId="44" fillId="0" borderId="0" xfId="0" applyFont="1" applyAlignment="1">
      <alignment horizontal="left" vertical="center"/>
    </xf>
    <xf numFmtId="0" fontId="42" fillId="0" borderId="0" xfId="0" applyFont="1" applyAlignment="1">
      <alignment horizontal="center" vertical="center" textRotation="180"/>
    </xf>
    <xf numFmtId="0" fontId="39" fillId="0" borderId="193" xfId="0" applyFont="1" applyFill="1" applyBorder="1" applyAlignment="1">
      <alignment horizontal="center" vertical="center" wrapText="1"/>
    </xf>
    <xf numFmtId="0" fontId="39" fillId="0" borderId="123" xfId="0" applyFont="1" applyFill="1" applyBorder="1" applyAlignment="1">
      <alignment horizontal="center" vertical="center" wrapText="1"/>
    </xf>
    <xf numFmtId="0" fontId="39" fillId="0" borderId="194" xfId="0" applyFont="1" applyFill="1" applyBorder="1" applyAlignment="1">
      <alignment horizontal="center" vertical="center" wrapText="1"/>
    </xf>
    <xf numFmtId="0" fontId="39" fillId="0" borderId="121" xfId="0" applyFont="1" applyFill="1" applyBorder="1" applyAlignment="1">
      <alignment horizontal="center" vertical="center" wrapText="1"/>
    </xf>
    <xf numFmtId="0" fontId="39" fillId="0" borderId="195" xfId="0" applyFont="1" applyFill="1" applyBorder="1" applyAlignment="1">
      <alignment horizontal="center" vertical="center" wrapText="1"/>
    </xf>
    <xf numFmtId="0" fontId="39" fillId="0" borderId="196" xfId="0" applyFont="1" applyFill="1" applyBorder="1" applyAlignment="1">
      <alignment horizontal="center" vertical="center" wrapText="1"/>
    </xf>
    <xf numFmtId="0" fontId="39" fillId="0" borderId="65" xfId="0" applyFont="1" applyFill="1" applyBorder="1" applyAlignment="1">
      <alignment horizontal="center" vertical="center"/>
    </xf>
    <xf numFmtId="0" fontId="39" fillId="0" borderId="15" xfId="0" applyFont="1" applyFill="1" applyBorder="1" applyAlignment="1">
      <alignment horizontal="center" vertical="center"/>
    </xf>
    <xf numFmtId="0" fontId="39" fillId="0" borderId="82" xfId="0" applyFont="1" applyFill="1" applyBorder="1" applyAlignment="1">
      <alignment horizontal="center" vertical="center"/>
    </xf>
    <xf numFmtId="0" fontId="39" fillId="0" borderId="120" xfId="0" applyFont="1" applyFill="1" applyBorder="1" applyAlignment="1">
      <alignment horizontal="center" vertical="center" wrapText="1"/>
    </xf>
    <xf numFmtId="0" fontId="39" fillId="0" borderId="158" xfId="0" applyFont="1" applyFill="1" applyBorder="1" applyAlignment="1">
      <alignment horizontal="center" vertical="center" wrapText="1"/>
    </xf>
    <xf numFmtId="0" fontId="39" fillId="0" borderId="197" xfId="0" applyFont="1" applyBorder="1" applyAlignment="1">
      <alignment horizontal="center" vertical="center" textRotation="90"/>
    </xf>
    <xf numFmtId="0" fontId="39" fillId="0" borderId="194" xfId="0" applyFont="1" applyBorder="1" applyAlignment="1">
      <alignment horizontal="center" vertical="center" textRotation="90"/>
    </xf>
    <xf numFmtId="0" fontId="39" fillId="0" borderId="198" xfId="0" applyFont="1" applyBorder="1" applyAlignment="1">
      <alignment horizontal="center" vertical="center" textRotation="90"/>
    </xf>
    <xf numFmtId="0" fontId="39" fillId="0" borderId="193" xfId="0" applyFont="1" applyBorder="1" applyAlignment="1">
      <alignment horizontal="center" vertical="center" textRotation="90"/>
    </xf>
    <xf numFmtId="0" fontId="43" fillId="0" borderId="0" xfId="0" applyFont="1" applyBorder="1" applyAlignment="1">
      <alignment horizontal="center" vertical="center" textRotation="180"/>
    </xf>
    <xf numFmtId="0" fontId="39" fillId="0" borderId="199" xfId="0" applyFont="1" applyBorder="1" applyAlignment="1">
      <alignment horizontal="center" vertical="center" textRotation="90"/>
    </xf>
    <xf numFmtId="0" fontId="39" fillId="0" borderId="200" xfId="0" applyFont="1" applyFill="1" applyBorder="1" applyAlignment="1">
      <alignment horizontal="center" vertical="center"/>
    </xf>
    <xf numFmtId="0" fontId="39" fillId="0" borderId="201" xfId="0" applyFont="1" applyFill="1" applyBorder="1" applyAlignment="1">
      <alignment horizontal="center" vertical="center"/>
    </xf>
    <xf numFmtId="0" fontId="39" fillId="0" borderId="69" xfId="0" applyFont="1" applyFill="1" applyBorder="1" applyAlignment="1">
      <alignment horizontal="center" vertical="center"/>
    </xf>
    <xf numFmtId="0" fontId="39" fillId="0" borderId="93" xfId="0" applyFont="1" applyFill="1" applyBorder="1" applyAlignment="1">
      <alignment horizontal="center" vertical="center"/>
    </xf>
    <xf numFmtId="0" fontId="44" fillId="0" borderId="0" xfId="0" applyFont="1" applyAlignment="1">
      <alignment horizontal="center" vertical="center" textRotation="180"/>
    </xf>
    <xf numFmtId="0" fontId="39" fillId="0" borderId="202" xfId="0" applyFont="1" applyBorder="1" applyAlignment="1">
      <alignment horizontal="center" vertical="center"/>
    </xf>
    <xf numFmtId="0" fontId="39" fillId="0" borderId="167" xfId="0" applyFont="1" applyBorder="1" applyAlignment="1">
      <alignment horizontal="center" vertical="center"/>
    </xf>
    <xf numFmtId="0" fontId="39" fillId="0" borderId="166" xfId="0" applyFont="1" applyBorder="1" applyAlignment="1">
      <alignment horizontal="center" vertical="center"/>
    </xf>
    <xf numFmtId="0" fontId="39" fillId="0" borderId="34" xfId="0" applyFont="1" applyFill="1" applyBorder="1" applyAlignment="1">
      <alignment horizontal="center" vertical="center" wrapText="1"/>
    </xf>
    <xf numFmtId="0" fontId="39" fillId="0" borderId="37" xfId="0" applyFont="1" applyFill="1" applyBorder="1" applyAlignment="1">
      <alignment horizontal="center" vertical="center" wrapText="1"/>
    </xf>
    <xf numFmtId="0" fontId="39" fillId="0" borderId="157" xfId="0" applyFont="1" applyFill="1" applyBorder="1" applyAlignment="1">
      <alignment horizontal="center" vertical="center" wrapText="1"/>
    </xf>
    <xf numFmtId="0" fontId="5" fillId="0" borderId="193" xfId="0" applyFont="1" applyBorder="1" applyAlignment="1">
      <alignment horizontal="center" vertical="center" textRotation="90"/>
    </xf>
    <xf numFmtId="0" fontId="5" fillId="0" borderId="194" xfId="0" applyFont="1" applyBorder="1" applyAlignment="1">
      <alignment horizontal="center" vertical="center" textRotation="90"/>
    </xf>
    <xf numFmtId="0" fontId="5" fillId="0" borderId="198" xfId="0" applyFont="1" applyBorder="1" applyAlignment="1">
      <alignment horizontal="center" vertical="center" textRotation="90"/>
    </xf>
    <xf numFmtId="0" fontId="5" fillId="0" borderId="199" xfId="0" applyFont="1" applyBorder="1" applyAlignment="1">
      <alignment horizontal="center" vertical="center" textRotation="90"/>
    </xf>
    <xf numFmtId="0" fontId="5" fillId="0" borderId="200" xfId="0" applyFont="1" applyFill="1" applyBorder="1" applyAlignment="1">
      <alignment horizontal="center" vertical="center"/>
    </xf>
    <xf numFmtId="0" fontId="5" fillId="0" borderId="201" xfId="0" applyFont="1" applyFill="1" applyBorder="1" applyAlignment="1">
      <alignment horizontal="center" vertical="center"/>
    </xf>
    <xf numFmtId="0" fontId="47" fillId="0" borderId="0" xfId="0" applyFont="1" applyAlignment="1">
      <alignment horizontal="center" vertical="center" textRotation="180"/>
    </xf>
    <xf numFmtId="0" fontId="4" fillId="0" borderId="202" xfId="0" applyFont="1" applyBorder="1" applyAlignment="1">
      <alignment horizontal="center" vertical="center"/>
    </xf>
    <xf numFmtId="0" fontId="4" fillId="0" borderId="167" xfId="0" applyFont="1" applyBorder="1" applyAlignment="1">
      <alignment horizontal="center" vertical="center"/>
    </xf>
    <xf numFmtId="0" fontId="4" fillId="0" borderId="166" xfId="0" applyFont="1" applyBorder="1" applyAlignment="1">
      <alignment horizontal="center" vertical="center"/>
    </xf>
    <xf numFmtId="0" fontId="5" fillId="0" borderId="193" xfId="0" applyFont="1" applyFill="1" applyBorder="1" applyAlignment="1">
      <alignment horizontal="center" vertical="center" wrapText="1"/>
    </xf>
    <xf numFmtId="0" fontId="5" fillId="0" borderId="123" xfId="0" applyFont="1" applyFill="1" applyBorder="1" applyAlignment="1">
      <alignment horizontal="center" vertical="center" wrapText="1"/>
    </xf>
    <xf numFmtId="0" fontId="5" fillId="0" borderId="194" xfId="0" applyFont="1" applyFill="1" applyBorder="1" applyAlignment="1">
      <alignment horizontal="center" vertical="center" wrapText="1"/>
    </xf>
    <xf numFmtId="0" fontId="5" fillId="0" borderId="121" xfId="0" applyFont="1" applyFill="1" applyBorder="1" applyAlignment="1">
      <alignment horizontal="center" vertical="center" wrapText="1"/>
    </xf>
    <xf numFmtId="0" fontId="5" fillId="0" borderId="195" xfId="0" applyFont="1" applyFill="1" applyBorder="1" applyAlignment="1">
      <alignment horizontal="center" vertical="center" wrapText="1"/>
    </xf>
    <xf numFmtId="0" fontId="5" fillId="0" borderId="196" xfId="0" applyFont="1" applyFill="1" applyBorder="1" applyAlignment="1">
      <alignment horizontal="center" vertical="center" wrapText="1"/>
    </xf>
    <xf numFmtId="0" fontId="5" fillId="0" borderId="6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82" xfId="0" applyFont="1" applyFill="1" applyBorder="1" applyAlignment="1">
      <alignment horizontal="center" vertical="center"/>
    </xf>
    <xf numFmtId="0" fontId="5" fillId="0" borderId="120" xfId="0" applyFont="1" applyFill="1" applyBorder="1" applyAlignment="1">
      <alignment horizontal="center" vertical="center" wrapText="1"/>
    </xf>
    <xf numFmtId="0" fontId="5" fillId="0" borderId="159" xfId="0" applyFont="1" applyFill="1" applyBorder="1" applyAlignment="1">
      <alignment horizontal="center" vertical="center" wrapText="1"/>
    </xf>
    <xf numFmtId="0" fontId="5" fillId="0" borderId="158" xfId="0" applyFont="1" applyFill="1" applyBorder="1" applyAlignment="1">
      <alignment horizontal="center" vertical="center" wrapText="1"/>
    </xf>
    <xf numFmtId="0" fontId="5" fillId="0" borderId="197" xfId="0" applyFont="1" applyBorder="1" applyAlignment="1">
      <alignment horizontal="center" vertical="center" textRotation="90"/>
    </xf>
    <xf numFmtId="0" fontId="3" fillId="0" borderId="173" xfId="52" applyFont="1" applyBorder="1" applyAlignment="1">
      <alignment horizontal="left" vertical="center"/>
      <protection/>
    </xf>
    <xf numFmtId="0" fontId="6" fillId="0" borderId="174" xfId="54" applyFont="1" applyBorder="1" applyAlignment="1">
      <alignment horizontal="left" vertical="center"/>
      <protection/>
    </xf>
    <xf numFmtId="0" fontId="6" fillId="0" borderId="57" xfId="54" applyFont="1" applyBorder="1" applyAlignment="1">
      <alignment horizontal="left" vertical="center"/>
      <protection/>
    </xf>
    <xf numFmtId="0" fontId="40" fillId="0" borderId="0" xfId="52" applyFont="1" applyBorder="1" applyAlignment="1">
      <alignment horizontal="left" vertical="center" wrapText="1"/>
      <protection/>
    </xf>
    <xf numFmtId="0" fontId="3" fillId="0" borderId="203" xfId="52" applyFont="1" applyBorder="1" applyAlignment="1">
      <alignment horizontal="center" vertical="center"/>
      <protection/>
    </xf>
    <xf numFmtId="0" fontId="3" fillId="0" borderId="55" xfId="52" applyFont="1" applyBorder="1" applyAlignment="1">
      <alignment horizontal="center" vertical="center"/>
      <protection/>
    </xf>
    <xf numFmtId="0" fontId="3" fillId="0" borderId="204" xfId="52" applyFont="1" applyBorder="1" applyAlignment="1">
      <alignment vertical="center"/>
      <protection/>
    </xf>
    <xf numFmtId="0" fontId="20" fillId="0" borderId="205" xfId="54" applyFont="1" applyBorder="1" applyAlignment="1">
      <alignment vertical="center"/>
      <protection/>
    </xf>
    <xf numFmtId="0" fontId="3" fillId="0" borderId="206" xfId="52" applyFont="1" applyBorder="1" applyAlignment="1">
      <alignment vertical="center"/>
      <protection/>
    </xf>
    <xf numFmtId="0" fontId="20" fillId="0" borderId="135" xfId="54" applyFont="1" applyBorder="1" applyAlignment="1">
      <alignment vertical="center"/>
      <protection/>
    </xf>
    <xf numFmtId="0" fontId="3" fillId="0" borderId="175" xfId="52" applyFont="1" applyBorder="1" applyAlignment="1">
      <alignment horizontal="left" vertical="center"/>
      <protection/>
    </xf>
    <xf numFmtId="0" fontId="6" fillId="0" borderId="12" xfId="54" applyFont="1" applyBorder="1" applyAlignment="1">
      <alignment horizontal="left" vertical="center"/>
      <protection/>
    </xf>
    <xf numFmtId="0" fontId="6" fillId="0" borderId="16" xfId="54" applyFont="1" applyBorder="1" applyAlignment="1">
      <alignment horizontal="left" vertical="center"/>
      <protection/>
    </xf>
    <xf numFmtId="0" fontId="3" fillId="0" borderId="12" xfId="52" applyFont="1" applyBorder="1" applyAlignment="1">
      <alignment horizontal="left" vertical="center"/>
      <protection/>
    </xf>
    <xf numFmtId="0" fontId="3" fillId="0" borderId="16" xfId="52" applyFont="1" applyBorder="1" applyAlignment="1">
      <alignment horizontal="left" vertical="center"/>
      <protection/>
    </xf>
    <xf numFmtId="0" fontId="29" fillId="0" borderId="0" xfId="54" applyFont="1" applyAlignment="1">
      <alignment horizontal="center"/>
      <protection/>
    </xf>
    <xf numFmtId="0" fontId="22" fillId="0" borderId="0" xfId="54" applyFont="1" applyAlignment="1">
      <alignment/>
      <protection/>
    </xf>
    <xf numFmtId="0" fontId="22" fillId="0" borderId="0" xfId="54" applyFont="1" applyBorder="1" applyAlignment="1">
      <alignment/>
      <protection/>
    </xf>
    <xf numFmtId="0" fontId="50" fillId="0" borderId="0" xfId="54" applyFont="1" applyAlignment="1">
      <alignment/>
      <protection/>
    </xf>
    <xf numFmtId="0" fontId="4" fillId="0" borderId="49" xfId="52" applyFont="1" applyBorder="1" applyAlignment="1">
      <alignment horizontal="center" vertical="center"/>
      <protection/>
    </xf>
    <xf numFmtId="0" fontId="4" fillId="0" borderId="50" xfId="52" applyFont="1" applyBorder="1" applyAlignment="1">
      <alignment horizontal="center" vertical="center"/>
      <protection/>
    </xf>
    <xf numFmtId="0" fontId="4" fillId="0" borderId="51" xfId="52" applyFont="1" applyBorder="1" applyAlignment="1">
      <alignment horizontal="center" vertical="center"/>
      <protection/>
    </xf>
    <xf numFmtId="0" fontId="3" fillId="0" borderId="176" xfId="52" applyFont="1" applyBorder="1" applyAlignment="1">
      <alignment horizontal="left" vertical="center"/>
      <protection/>
    </xf>
    <xf numFmtId="0" fontId="3" fillId="0" borderId="30" xfId="52" applyFont="1" applyBorder="1" applyAlignment="1">
      <alignment horizontal="left" vertical="center"/>
      <protection/>
    </xf>
    <xf numFmtId="0" fontId="3" fillId="0" borderId="25" xfId="52" applyFont="1" applyBorder="1" applyAlignment="1">
      <alignment horizontal="left" vertical="center"/>
      <protection/>
    </xf>
    <xf numFmtId="0" fontId="3" fillId="0" borderId="207" xfId="55" applyFont="1" applyBorder="1" applyAlignment="1">
      <alignment horizontal="center"/>
      <protection/>
    </xf>
    <xf numFmtId="0" fontId="3" fillId="0" borderId="208" xfId="55" applyFont="1" applyBorder="1" applyAlignment="1">
      <alignment horizontal="center"/>
      <protection/>
    </xf>
    <xf numFmtId="0" fontId="3" fillId="0" borderId="209" xfId="55" applyFont="1" applyBorder="1" applyAlignment="1">
      <alignment horizontal="center"/>
      <protection/>
    </xf>
    <xf numFmtId="0" fontId="40" fillId="0" borderId="181" xfId="55" applyFont="1" applyBorder="1" applyAlignment="1">
      <alignment horizontal="center" vertical="center"/>
      <protection/>
    </xf>
    <xf numFmtId="0" fontId="40" fillId="0" borderId="71" xfId="55" applyFont="1" applyBorder="1" applyAlignment="1">
      <alignment horizontal="center" vertical="center"/>
      <protection/>
    </xf>
    <xf numFmtId="0" fontId="40" fillId="0" borderId="86" xfId="55" applyFont="1" applyBorder="1" applyAlignment="1">
      <alignment horizontal="center" vertical="center"/>
      <protection/>
    </xf>
    <xf numFmtId="0" fontId="5" fillId="0" borderId="177" xfId="55" applyFont="1" applyBorder="1" applyAlignment="1">
      <alignment horizontal="center" vertical="center" wrapText="1"/>
      <protection/>
    </xf>
    <xf numFmtId="0" fontId="5" fillId="0" borderId="53" xfId="55" applyFont="1" applyBorder="1" applyAlignment="1">
      <alignment horizontal="center" vertical="center" wrapText="1"/>
      <protection/>
    </xf>
    <xf numFmtId="0" fontId="5" fillId="0" borderId="188" xfId="55" applyFont="1" applyBorder="1" applyAlignment="1">
      <alignment horizontal="center" vertical="center" wrapText="1"/>
      <protection/>
    </xf>
    <xf numFmtId="0" fontId="5" fillId="0" borderId="55" xfId="55" applyFont="1" applyBorder="1" applyAlignment="1">
      <alignment horizontal="center" vertical="center" wrapText="1"/>
      <protection/>
    </xf>
    <xf numFmtId="0" fontId="5" fillId="0" borderId="0" xfId="55" applyFont="1" applyBorder="1" applyAlignment="1">
      <alignment horizontal="center" vertical="center" wrapText="1"/>
      <protection/>
    </xf>
    <xf numFmtId="0" fontId="5" fillId="0" borderId="18" xfId="55" applyFont="1" applyBorder="1" applyAlignment="1">
      <alignment horizontal="center" vertical="center" wrapText="1"/>
      <protection/>
    </xf>
    <xf numFmtId="0" fontId="5" fillId="0" borderId="176" xfId="55" applyFont="1" applyBorder="1" applyAlignment="1">
      <alignment horizontal="center" vertical="center" wrapText="1"/>
      <protection/>
    </xf>
    <xf numFmtId="0" fontId="5" fillId="0" borderId="30" xfId="55" applyFont="1" applyBorder="1" applyAlignment="1">
      <alignment horizontal="center" vertical="center"/>
      <protection/>
    </xf>
    <xf numFmtId="0" fontId="5" fillId="0" borderId="25" xfId="55" applyFont="1" applyBorder="1" applyAlignment="1">
      <alignment horizontal="center" vertical="center"/>
      <protection/>
    </xf>
    <xf numFmtId="0" fontId="5" fillId="0" borderId="173" xfId="55" applyFont="1" applyBorder="1" applyAlignment="1">
      <alignment horizontal="center" vertical="center"/>
      <protection/>
    </xf>
    <xf numFmtId="0" fontId="5" fillId="0" borderId="174" xfId="55" applyFont="1" applyBorder="1" applyAlignment="1">
      <alignment horizontal="center" vertical="center"/>
      <protection/>
    </xf>
    <xf numFmtId="0" fontId="5" fillId="0" borderId="57" xfId="55" applyFont="1" applyBorder="1" applyAlignment="1">
      <alignment horizontal="center" vertical="center"/>
      <protection/>
    </xf>
    <xf numFmtId="0" fontId="12" fillId="0" borderId="0" xfId="55" applyFont="1" applyFill="1" applyBorder="1" applyAlignment="1">
      <alignment horizontal="center" vertical="center"/>
      <protection/>
    </xf>
    <xf numFmtId="0" fontId="13" fillId="0" borderId="0" xfId="55" applyFont="1" applyFill="1" applyBorder="1" applyAlignment="1">
      <alignment horizontal="left" vertical="center"/>
      <protection/>
    </xf>
    <xf numFmtId="0" fontId="40" fillId="0" borderId="105" xfId="55" applyFont="1" applyBorder="1" applyAlignment="1">
      <alignment horizontal="center" vertical="center"/>
      <protection/>
    </xf>
    <xf numFmtId="0" fontId="40" fillId="0" borderId="68" xfId="55" applyFont="1" applyBorder="1" applyAlignment="1">
      <alignment horizontal="center" vertical="center"/>
      <protection/>
    </xf>
    <xf numFmtId="0" fontId="13" fillId="0" borderId="56" xfId="55" applyFont="1" applyBorder="1" applyAlignment="1">
      <alignment horizontal="center" vertical="center"/>
      <protection/>
    </xf>
    <xf numFmtId="0" fontId="13" fillId="0" borderId="54" xfId="55" applyFont="1" applyBorder="1" applyAlignment="1">
      <alignment horizontal="center" vertical="center"/>
      <protection/>
    </xf>
    <xf numFmtId="0" fontId="13" fillId="0" borderId="56" xfId="55" applyFont="1" applyBorder="1" applyAlignment="1">
      <alignment horizontal="center" vertical="center" wrapText="1"/>
      <protection/>
    </xf>
    <xf numFmtId="0" fontId="13" fillId="0" borderId="54" xfId="55" applyFont="1" applyBorder="1" applyAlignment="1">
      <alignment horizontal="center" vertical="center" wrapText="1"/>
      <protection/>
    </xf>
    <xf numFmtId="0" fontId="31" fillId="0" borderId="177" xfId="55" applyFont="1" applyBorder="1" applyAlignment="1">
      <alignment horizontal="center" vertical="center"/>
      <protection/>
    </xf>
    <xf numFmtId="0" fontId="31" fillId="0" borderId="53" xfId="55" applyFont="1" applyBorder="1" applyAlignment="1">
      <alignment horizontal="center" vertical="center"/>
      <protection/>
    </xf>
    <xf numFmtId="0" fontId="31" fillId="0" borderId="189" xfId="55" applyFont="1" applyBorder="1" applyAlignment="1">
      <alignment horizontal="center" vertical="center"/>
      <protection/>
    </xf>
    <xf numFmtId="0" fontId="13" fillId="0" borderId="26" xfId="55" applyFont="1" applyFill="1" applyBorder="1" applyAlignment="1">
      <alignment horizontal="left" vertical="center"/>
      <protection/>
    </xf>
    <xf numFmtId="0" fontId="13" fillId="0" borderId="27" xfId="55" applyFont="1" applyFill="1" applyBorder="1" applyAlignment="1">
      <alignment horizontal="left" vertical="center"/>
      <protection/>
    </xf>
    <xf numFmtId="0" fontId="13" fillId="0" borderId="28" xfId="55" applyFont="1" applyFill="1" applyBorder="1" applyAlignment="1">
      <alignment horizontal="left" vertical="center"/>
      <protection/>
    </xf>
    <xf numFmtId="0" fontId="5" fillId="0" borderId="195" xfId="0" applyFont="1" applyBorder="1" applyAlignment="1">
      <alignment horizontal="center" vertical="center"/>
    </xf>
    <xf numFmtId="0" fontId="5" fillId="0" borderId="157" xfId="0" applyFont="1" applyBorder="1" applyAlignment="1">
      <alignment horizontal="center" vertical="center"/>
    </xf>
    <xf numFmtId="0" fontId="5" fillId="0" borderId="196" xfId="0" applyFont="1" applyBorder="1" applyAlignment="1">
      <alignment horizontal="center" vertical="center"/>
    </xf>
    <xf numFmtId="0" fontId="3" fillId="0" borderId="210" xfId="0" applyFont="1" applyBorder="1" applyAlignment="1">
      <alignment horizontal="left" vertical="center" wrapText="1"/>
    </xf>
    <xf numFmtId="0" fontId="3" fillId="0" borderId="69" xfId="0" applyFont="1" applyBorder="1" applyAlignment="1">
      <alignment horizontal="left" vertical="center" wrapText="1"/>
    </xf>
    <xf numFmtId="3" fontId="3" fillId="0" borderId="32" xfId="0" applyNumberFormat="1" applyFont="1" applyBorder="1" applyAlignment="1">
      <alignment horizontal="center" vertical="center"/>
    </xf>
    <xf numFmtId="3" fontId="3" fillId="0" borderId="33" xfId="0" applyNumberFormat="1" applyFont="1" applyBorder="1" applyAlignment="1">
      <alignment horizontal="center" vertical="center"/>
    </xf>
    <xf numFmtId="3" fontId="3" fillId="0" borderId="31" xfId="0" applyNumberFormat="1" applyFont="1" applyBorder="1" applyAlignment="1">
      <alignment horizontal="center" vertical="center"/>
    </xf>
    <xf numFmtId="3" fontId="3" fillId="0" borderId="211" xfId="0" applyNumberFormat="1" applyFont="1" applyBorder="1" applyAlignment="1">
      <alignment horizontal="center" vertical="center"/>
    </xf>
    <xf numFmtId="0" fontId="5" fillId="0" borderId="212" xfId="0" applyFont="1" applyBorder="1" applyAlignment="1">
      <alignment horizontal="center" vertical="center"/>
    </xf>
    <xf numFmtId="0" fontId="5" fillId="0" borderId="154" xfId="0" applyFont="1" applyBorder="1" applyAlignment="1">
      <alignment horizontal="center" vertical="center"/>
    </xf>
    <xf numFmtId="0" fontId="5" fillId="0" borderId="213" xfId="0" applyFont="1" applyBorder="1" applyAlignment="1">
      <alignment horizontal="center" vertical="center"/>
    </xf>
    <xf numFmtId="0" fontId="3" fillId="0" borderId="34" xfId="0" applyFont="1" applyBorder="1" applyAlignment="1">
      <alignment horizontal="left" vertical="center" wrapText="1"/>
    </xf>
    <xf numFmtId="0" fontId="3" fillId="0" borderId="41" xfId="0" applyFont="1" applyBorder="1" applyAlignment="1">
      <alignment horizontal="left" vertical="center" wrapText="1"/>
    </xf>
    <xf numFmtId="0" fontId="3" fillId="0" borderId="126" xfId="0" applyFont="1" applyBorder="1" applyAlignment="1">
      <alignment horizontal="left" vertical="center" wrapText="1"/>
    </xf>
    <xf numFmtId="0" fontId="3" fillId="0" borderId="193" xfId="0" applyFont="1" applyBorder="1" applyAlignment="1">
      <alignment horizontal="left" vertical="center"/>
    </xf>
    <xf numFmtId="0" fontId="3" fillId="0" borderId="34" xfId="0" applyFont="1" applyBorder="1" applyAlignment="1">
      <alignment horizontal="left" vertical="center"/>
    </xf>
    <xf numFmtId="0" fontId="3" fillId="0" borderId="198" xfId="0" applyFont="1" applyBorder="1" applyAlignment="1">
      <alignment horizontal="left" vertical="center"/>
    </xf>
    <xf numFmtId="0" fontId="3" fillId="0" borderId="41" xfId="0" applyFont="1" applyBorder="1" applyAlignment="1">
      <alignment horizontal="left" vertical="center"/>
    </xf>
    <xf numFmtId="0" fontId="3" fillId="0" borderId="193" xfId="0" applyFont="1" applyBorder="1" applyAlignment="1">
      <alignment horizontal="left" vertical="center" wrapText="1"/>
    </xf>
    <xf numFmtId="0" fontId="3" fillId="0" borderId="198" xfId="0" applyFont="1" applyBorder="1" applyAlignment="1">
      <alignment horizontal="left" vertical="center" wrapText="1"/>
    </xf>
    <xf numFmtId="0" fontId="3" fillId="0" borderId="197" xfId="0" applyFont="1" applyBorder="1" applyAlignment="1">
      <alignment horizontal="center" vertical="center" wrapText="1"/>
    </xf>
    <xf numFmtId="0" fontId="3" fillId="0" borderId="194" xfId="0" applyFont="1" applyBorder="1" applyAlignment="1">
      <alignment horizontal="center" vertical="center" wrapText="1"/>
    </xf>
    <xf numFmtId="0" fontId="3" fillId="0" borderId="198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214" xfId="0" applyFont="1" applyBorder="1" applyAlignment="1">
      <alignment horizontal="left"/>
    </xf>
    <xf numFmtId="0" fontId="3" fillId="0" borderId="202" xfId="0" applyFont="1" applyBorder="1" applyAlignment="1">
      <alignment horizontal="center" vertical="center"/>
    </xf>
    <xf numFmtId="0" fontId="3" fillId="0" borderId="167" xfId="0" applyFont="1" applyBorder="1" applyAlignment="1">
      <alignment horizontal="center" vertical="center"/>
    </xf>
    <xf numFmtId="0" fontId="3" fillId="0" borderId="215" xfId="0" applyFont="1" applyBorder="1" applyAlignment="1">
      <alignment horizontal="center" vertical="center"/>
    </xf>
    <xf numFmtId="0" fontId="3" fillId="0" borderId="216" xfId="0" applyFont="1" applyBorder="1" applyAlignment="1">
      <alignment horizontal="center" vertical="center"/>
    </xf>
    <xf numFmtId="0" fontId="3" fillId="0" borderId="131" xfId="0" applyFont="1" applyBorder="1" applyAlignment="1">
      <alignment horizontal="center" vertical="center"/>
    </xf>
    <xf numFmtId="0" fontId="3" fillId="0" borderId="217" xfId="0" applyFont="1" applyBorder="1" applyAlignment="1">
      <alignment horizontal="center" vertical="center"/>
    </xf>
    <xf numFmtId="0" fontId="5" fillId="0" borderId="168" xfId="0" applyFont="1" applyBorder="1" applyAlignment="1">
      <alignment horizontal="center" vertical="center"/>
    </xf>
    <xf numFmtId="0" fontId="5" fillId="0" borderId="167" xfId="0" applyFont="1" applyBorder="1" applyAlignment="1">
      <alignment horizontal="center" vertical="center"/>
    </xf>
    <xf numFmtId="0" fontId="5" fillId="0" borderId="167" xfId="0" applyFont="1" applyBorder="1" applyAlignment="1">
      <alignment horizontal="center" vertical="center" wrapText="1"/>
    </xf>
    <xf numFmtId="0" fontId="5" fillId="0" borderId="166" xfId="0" applyFont="1" applyBorder="1" applyAlignment="1">
      <alignment horizontal="center" vertical="center" wrapText="1"/>
    </xf>
    <xf numFmtId="0" fontId="3" fillId="0" borderId="193" xfId="0" applyFont="1" applyBorder="1" applyAlignment="1">
      <alignment horizontal="center" vertical="center" wrapText="1"/>
    </xf>
    <xf numFmtId="0" fontId="3" fillId="0" borderId="199" xfId="0" applyFont="1" applyBorder="1" applyAlignment="1">
      <alignment horizontal="center" vertical="center" wrapText="1"/>
    </xf>
    <xf numFmtId="0" fontId="5" fillId="0" borderId="200" xfId="0" applyFont="1" applyBorder="1" applyAlignment="1">
      <alignment horizontal="center" vertical="center"/>
    </xf>
    <xf numFmtId="0" fontId="5" fillId="0" borderId="20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3" fillId="0" borderId="0" xfId="53" applyFont="1" applyAlignment="1">
      <alignment horizontal="center"/>
      <protection/>
    </xf>
    <xf numFmtId="0" fontId="30" fillId="0" borderId="0" xfId="53" applyFont="1" applyAlignment="1">
      <alignment vertical="center"/>
      <protection/>
    </xf>
  </cellXfs>
  <cellStyles count="5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2 2" xfId="23"/>
    <cellStyle name="%40 - Vurgu3" xfId="24"/>
    <cellStyle name="%40 - Vurgu4" xfId="25"/>
    <cellStyle name="%40 - Vurgu5" xfId="26"/>
    <cellStyle name="%40 - Vurgu6" xfId="27"/>
    <cellStyle name="%60 - Vurgu1" xfId="28"/>
    <cellStyle name="%60 - Vurgu2" xfId="29"/>
    <cellStyle name="%60 - Vurgu3" xfId="30"/>
    <cellStyle name="%60 - Vurgu4" xfId="31"/>
    <cellStyle name="%60 - Vurgu5" xfId="32"/>
    <cellStyle name="%60 - Vurgu6" xfId="33"/>
    <cellStyle name="Açıklama Metni" xfId="34"/>
    <cellStyle name="Ana Başlık" xfId="35"/>
    <cellStyle name="Bağlı Hücre" xfId="36"/>
    <cellStyle name="Başlık 1" xfId="37"/>
    <cellStyle name="Başlık 2" xfId="38"/>
    <cellStyle name="Başlık 3" xfId="39"/>
    <cellStyle name="Başlık 4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 2" xfId="50"/>
    <cellStyle name="Normal 3" xfId="51"/>
    <cellStyle name="Normal 3 2" xfId="52"/>
    <cellStyle name="Normal 4" xfId="53"/>
    <cellStyle name="Normal 5" xfId="54"/>
    <cellStyle name="Normal 6" xfId="55"/>
    <cellStyle name="Normal_T-CET2003 (Tablo-11)" xfId="56"/>
    <cellStyle name="Normal_ULKKP" xfId="57"/>
    <cellStyle name="Not" xfId="58"/>
    <cellStyle name="Nötr" xfId="59"/>
    <cellStyle name="Currency" xfId="60"/>
    <cellStyle name="Currency [0]" xfId="61"/>
    <cellStyle name="Toplam" xfId="62"/>
    <cellStyle name="Uyarı Metni" xfId="63"/>
    <cellStyle name="Comma" xfId="64"/>
    <cellStyle name="Virgül [0]_190" xfId="65"/>
    <cellStyle name="Vurgu1" xfId="66"/>
    <cellStyle name="Vurgu2" xfId="67"/>
    <cellStyle name="Vurgu3" xfId="68"/>
    <cellStyle name="Vurgu4" xfId="69"/>
    <cellStyle name="Vurgu5" xfId="70"/>
    <cellStyle name="Vurgu6" xfId="71"/>
    <cellStyle name="Percent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BEBEB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yalcin\Desktop\ek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İç."/>
      <sheetName val="F1"/>
      <sheetName val="F2"/>
      <sheetName val="F3"/>
      <sheetName val="F4-1"/>
      <sheetName val="F4-2"/>
      <sheetName val="F5-1"/>
      <sheetName val="F5-2"/>
      <sheetName val="F5-3"/>
      <sheetName val="F6-1"/>
      <sheetName val="F6-2"/>
      <sheetName val="F6-3"/>
      <sheetName val="F7-1"/>
      <sheetName val="F7-2"/>
      <sheetName val="F7-3"/>
      <sheetName val="F8"/>
      <sheetName val="F9"/>
      <sheetName val="F10"/>
      <sheetName val="F11 "/>
      <sheetName val="F12"/>
      <sheetName val="F13-1"/>
      <sheetName val="F13-2"/>
      <sheetName val="F14"/>
      <sheetName val="F15"/>
      <sheetName val="F16"/>
      <sheetName val="F17"/>
      <sheetName val="F18"/>
      <sheetName val="F19-1"/>
      <sheetName val="F19-2"/>
      <sheetName val="F20"/>
      <sheetName val="F21"/>
      <sheetName val="F22"/>
      <sheetName val="F23"/>
      <sheetName val="F24"/>
      <sheetName val="F25-1"/>
      <sheetName val="F25-2"/>
      <sheetName val="F26-1"/>
      <sheetName val="F26-2"/>
      <sheetName val="F26-3"/>
      <sheetName val="F26-4"/>
      <sheetName val="F26-5"/>
      <sheetName val="F26-6"/>
      <sheetName val="F26-7"/>
      <sheetName val="F26-8"/>
      <sheetName val="F26-9"/>
      <sheetName val="F27-2"/>
      <sheetName val="F27-3"/>
      <sheetName val="F27-4"/>
      <sheetName val="F27-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G13"/>
  <sheetViews>
    <sheetView tabSelected="1" zoomScalePageLayoutView="0" workbookViewId="0" topLeftCell="A1">
      <selection activeCell="D12" sqref="D12"/>
    </sheetView>
  </sheetViews>
  <sheetFormatPr defaultColWidth="9.00390625" defaultRowHeight="12.75"/>
  <cols>
    <col min="1" max="1" width="2.875" style="613" customWidth="1"/>
    <col min="2" max="2" width="43.625" style="613" customWidth="1"/>
    <col min="3" max="3" width="23.75390625" style="613" bestFit="1" customWidth="1"/>
    <col min="4" max="4" width="12.625" style="613" bestFit="1" customWidth="1"/>
    <col min="5" max="5" width="30.25390625" style="613" bestFit="1" customWidth="1"/>
    <col min="6" max="6" width="32.00390625" style="613" bestFit="1" customWidth="1"/>
    <col min="7" max="7" width="16.125" style="613" bestFit="1" customWidth="1"/>
    <col min="8" max="16384" width="9.125" style="613" customWidth="1"/>
  </cols>
  <sheetData>
    <row r="3" spans="2:7" ht="15">
      <c r="B3" s="629" t="s">
        <v>605</v>
      </c>
      <c r="C3" s="629"/>
      <c r="D3" s="629"/>
      <c r="E3" s="629"/>
      <c r="F3" s="629"/>
      <c r="G3" s="629"/>
    </row>
    <row r="5" spans="2:7" ht="12.75">
      <c r="B5" s="614" t="s">
        <v>553</v>
      </c>
      <c r="C5" s="614" t="s">
        <v>554</v>
      </c>
      <c r="D5" s="614" t="s">
        <v>555</v>
      </c>
      <c r="E5" s="614" t="s">
        <v>556</v>
      </c>
      <c r="F5" s="614"/>
      <c r="G5" s="614"/>
    </row>
    <row r="6" spans="2:7" ht="12.75">
      <c r="B6" s="614" t="s">
        <v>557</v>
      </c>
      <c r="C6" s="614" t="s">
        <v>554</v>
      </c>
      <c r="D6" s="614" t="s">
        <v>555</v>
      </c>
      <c r="E6" s="614" t="s">
        <v>558</v>
      </c>
      <c r="F6" s="614" t="s">
        <v>559</v>
      </c>
      <c r="G6" s="614" t="s">
        <v>560</v>
      </c>
    </row>
    <row r="7" spans="2:7" ht="12.75">
      <c r="B7" s="614" t="s">
        <v>561</v>
      </c>
      <c r="C7" s="614" t="s">
        <v>554</v>
      </c>
      <c r="D7" s="614" t="s">
        <v>562</v>
      </c>
      <c r="E7" s="614" t="s">
        <v>555</v>
      </c>
      <c r="F7" s="614" t="s">
        <v>563</v>
      </c>
      <c r="G7" s="614"/>
    </row>
    <row r="8" spans="2:7" ht="12.75">
      <c r="B8" s="614" t="s">
        <v>564</v>
      </c>
      <c r="C8" s="614" t="s">
        <v>565</v>
      </c>
      <c r="D8" s="614" t="s">
        <v>555</v>
      </c>
      <c r="E8" s="614" t="s">
        <v>566</v>
      </c>
      <c r="F8" s="614"/>
      <c r="G8" s="614"/>
    </row>
    <row r="9" spans="2:7" ht="12.75">
      <c r="B9" s="614" t="s">
        <v>567</v>
      </c>
      <c r="C9" s="614" t="s">
        <v>554</v>
      </c>
      <c r="D9" s="614" t="s">
        <v>555</v>
      </c>
      <c r="E9" s="614" t="s">
        <v>568</v>
      </c>
      <c r="F9" s="614"/>
      <c r="G9" s="614"/>
    </row>
    <row r="10" spans="2:7" ht="12.75">
      <c r="B10" s="614" t="s">
        <v>569</v>
      </c>
      <c r="C10" s="614" t="s">
        <v>554</v>
      </c>
      <c r="D10" s="614" t="s">
        <v>562</v>
      </c>
      <c r="E10" s="614" t="s">
        <v>555</v>
      </c>
      <c r="F10" s="614" t="s">
        <v>570</v>
      </c>
      <c r="G10" s="614" t="s">
        <v>571</v>
      </c>
    </row>
    <row r="11" spans="2:7" ht="12.75">
      <c r="B11" s="614" t="s">
        <v>572</v>
      </c>
      <c r="C11" s="614" t="s">
        <v>555</v>
      </c>
      <c r="D11" s="614" t="s">
        <v>570</v>
      </c>
      <c r="E11" s="614" t="s">
        <v>573</v>
      </c>
      <c r="F11" s="614" t="s">
        <v>574</v>
      </c>
      <c r="G11" s="614"/>
    </row>
    <row r="12" spans="2:7" ht="12.75">
      <c r="B12" s="614" t="s">
        <v>575</v>
      </c>
      <c r="C12" s="614" t="s">
        <v>555</v>
      </c>
      <c r="D12" s="614" t="s">
        <v>576</v>
      </c>
      <c r="E12" s="614"/>
      <c r="F12" s="614"/>
      <c r="G12" s="614"/>
    </row>
    <row r="13" spans="2:7" ht="12.75">
      <c r="B13" s="614" t="s">
        <v>577</v>
      </c>
      <c r="C13" s="614" t="s">
        <v>578</v>
      </c>
      <c r="D13" s="614"/>
      <c r="E13" s="614"/>
      <c r="F13" s="614"/>
      <c r="G13" s="614"/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showGridLines="0" zoomScalePageLayoutView="0" workbookViewId="0" topLeftCell="A25">
      <selection activeCell="C50" sqref="C50"/>
    </sheetView>
  </sheetViews>
  <sheetFormatPr defaultColWidth="9.00390625" defaultRowHeight="12.75"/>
  <cols>
    <col min="1" max="1" width="1.875" style="357" customWidth="1"/>
    <col min="2" max="2" width="7.875" style="357" customWidth="1"/>
    <col min="3" max="3" width="48.75390625" style="357" customWidth="1"/>
    <col min="4" max="11" width="12.375" style="357" customWidth="1"/>
    <col min="12" max="12" width="5.25390625" style="357" customWidth="1"/>
    <col min="13" max="16384" width="9.125" style="357" customWidth="1"/>
  </cols>
  <sheetData>
    <row r="1" spans="2:11" ht="12">
      <c r="B1" s="382"/>
      <c r="C1" s="382"/>
      <c r="D1" s="382"/>
      <c r="E1" s="382"/>
      <c r="F1" s="382"/>
      <c r="G1" s="382"/>
      <c r="H1" s="382"/>
      <c r="I1" s="382"/>
      <c r="J1" s="382"/>
      <c r="K1" s="382"/>
    </row>
    <row r="2" spans="2:11" ht="12">
      <c r="B2" s="384" t="s">
        <v>411</v>
      </c>
      <c r="C2" s="383">
        <v>2023</v>
      </c>
      <c r="D2" s="382"/>
      <c r="E2" s="382"/>
      <c r="F2" s="382"/>
      <c r="G2" s="382"/>
      <c r="H2" s="382"/>
      <c r="I2" s="382"/>
      <c r="J2" s="382"/>
      <c r="K2" s="382"/>
    </row>
    <row r="3" spans="2:11" ht="12">
      <c r="B3" s="384" t="s">
        <v>337</v>
      </c>
      <c r="C3" s="789" t="s">
        <v>72</v>
      </c>
      <c r="D3" s="789"/>
      <c r="E3" s="789"/>
      <c r="F3" s="789"/>
      <c r="G3" s="789"/>
      <c r="H3" s="789"/>
      <c r="I3" s="789"/>
      <c r="J3" s="789"/>
      <c r="K3" s="789"/>
    </row>
    <row r="4" spans="2:11" ht="12.75" thickBot="1">
      <c r="B4" s="382"/>
      <c r="C4" s="382"/>
      <c r="D4" s="382"/>
      <c r="E4" s="382"/>
      <c r="F4" s="382"/>
      <c r="G4" s="382"/>
      <c r="H4" s="382"/>
      <c r="I4" s="382"/>
      <c r="J4" s="382"/>
      <c r="K4" s="382"/>
    </row>
    <row r="5" spans="1:11" ht="36" customHeight="1" thickTop="1">
      <c r="A5" s="790"/>
      <c r="B5" s="786" t="s">
        <v>410</v>
      </c>
      <c r="C5" s="787"/>
      <c r="D5" s="787"/>
      <c r="E5" s="787"/>
      <c r="F5" s="787"/>
      <c r="G5" s="787"/>
      <c r="H5" s="787"/>
      <c r="I5" s="787"/>
      <c r="J5" s="787"/>
      <c r="K5" s="788"/>
    </row>
    <row r="6" spans="1:11" ht="23.25" customHeight="1">
      <c r="A6" s="790"/>
      <c r="B6" s="791" t="s">
        <v>409</v>
      </c>
      <c r="C6" s="792"/>
      <c r="D6" s="797" t="s">
        <v>408</v>
      </c>
      <c r="E6" s="798"/>
      <c r="F6" s="798"/>
      <c r="G6" s="798"/>
      <c r="H6" s="798"/>
      <c r="I6" s="798"/>
      <c r="J6" s="798"/>
      <c r="K6" s="799"/>
    </row>
    <row r="7" spans="1:11" ht="23.25" customHeight="1">
      <c r="A7" s="790"/>
      <c r="B7" s="793"/>
      <c r="C7" s="794"/>
      <c r="D7" s="797" t="s">
        <v>407</v>
      </c>
      <c r="E7" s="798"/>
      <c r="F7" s="798"/>
      <c r="G7" s="798"/>
      <c r="H7" s="798" t="s">
        <v>406</v>
      </c>
      <c r="I7" s="798"/>
      <c r="J7" s="798"/>
      <c r="K7" s="800" t="s">
        <v>180</v>
      </c>
    </row>
    <row r="8" spans="1:11" s="379" customFormat="1" ht="33" customHeight="1" thickBot="1">
      <c r="A8" s="790"/>
      <c r="B8" s="795"/>
      <c r="C8" s="796"/>
      <c r="D8" s="381" t="s">
        <v>404</v>
      </c>
      <c r="E8" s="380" t="s">
        <v>403</v>
      </c>
      <c r="F8" s="380" t="s">
        <v>402</v>
      </c>
      <c r="G8" s="380" t="s">
        <v>405</v>
      </c>
      <c r="H8" s="380" t="s">
        <v>404</v>
      </c>
      <c r="I8" s="380" t="s">
        <v>403</v>
      </c>
      <c r="J8" s="380" t="s">
        <v>402</v>
      </c>
      <c r="K8" s="801"/>
    </row>
    <row r="9" spans="1:11" ht="12.75" thickTop="1">
      <c r="A9" s="790"/>
      <c r="B9" s="802" t="s">
        <v>401</v>
      </c>
      <c r="C9" s="378"/>
      <c r="D9" s="377"/>
      <c r="E9" s="376"/>
      <c r="F9" s="376"/>
      <c r="G9" s="376"/>
      <c r="H9" s="376"/>
      <c r="I9" s="376"/>
      <c r="J9" s="376"/>
      <c r="K9" s="367">
        <f aca="true" t="shared" si="0" ref="K9:K42">SUM(D9:J9)</f>
        <v>0</v>
      </c>
    </row>
    <row r="10" spans="1:11" ht="12">
      <c r="A10" s="790"/>
      <c r="B10" s="803"/>
      <c r="C10" s="370"/>
      <c r="D10" s="369"/>
      <c r="E10" s="368"/>
      <c r="F10" s="368"/>
      <c r="G10" s="368"/>
      <c r="H10" s="368"/>
      <c r="I10" s="368"/>
      <c r="J10" s="368"/>
      <c r="K10" s="367">
        <f t="shared" si="0"/>
        <v>0</v>
      </c>
    </row>
    <row r="11" spans="1:11" ht="12">
      <c r="A11" s="790"/>
      <c r="B11" s="803"/>
      <c r="C11" s="370"/>
      <c r="D11" s="369"/>
      <c r="E11" s="368"/>
      <c r="F11" s="368"/>
      <c r="G11" s="368"/>
      <c r="H11" s="368"/>
      <c r="I11" s="368"/>
      <c r="J11" s="368"/>
      <c r="K11" s="367">
        <f t="shared" si="0"/>
        <v>0</v>
      </c>
    </row>
    <row r="12" spans="1:11" ht="12">
      <c r="A12" s="790"/>
      <c r="B12" s="803"/>
      <c r="C12" s="370"/>
      <c r="D12" s="369"/>
      <c r="E12" s="368"/>
      <c r="F12" s="368"/>
      <c r="G12" s="368"/>
      <c r="H12" s="368"/>
      <c r="I12" s="368"/>
      <c r="J12" s="368"/>
      <c r="K12" s="367">
        <f t="shared" si="0"/>
        <v>0</v>
      </c>
    </row>
    <row r="13" spans="1:11" ht="12">
      <c r="A13" s="790"/>
      <c r="B13" s="803"/>
      <c r="C13" s="370"/>
      <c r="D13" s="369"/>
      <c r="E13" s="368"/>
      <c r="F13" s="368"/>
      <c r="G13" s="368"/>
      <c r="H13" s="368"/>
      <c r="I13" s="368"/>
      <c r="J13" s="368"/>
      <c r="K13" s="367">
        <f t="shared" si="0"/>
        <v>0</v>
      </c>
    </row>
    <row r="14" spans="1:11" ht="12">
      <c r="A14" s="790"/>
      <c r="B14" s="803"/>
      <c r="C14" s="370"/>
      <c r="D14" s="369"/>
      <c r="E14" s="368"/>
      <c r="F14" s="368"/>
      <c r="G14" s="368"/>
      <c r="H14" s="368"/>
      <c r="I14" s="368"/>
      <c r="J14" s="368"/>
      <c r="K14" s="367">
        <f t="shared" si="0"/>
        <v>0</v>
      </c>
    </row>
    <row r="15" spans="1:11" ht="12">
      <c r="A15" s="790"/>
      <c r="B15" s="803"/>
      <c r="C15" s="370"/>
      <c r="D15" s="369"/>
      <c r="E15" s="368"/>
      <c r="F15" s="368"/>
      <c r="G15" s="368"/>
      <c r="H15" s="368"/>
      <c r="I15" s="368"/>
      <c r="J15" s="368"/>
      <c r="K15" s="367">
        <f t="shared" si="0"/>
        <v>0</v>
      </c>
    </row>
    <row r="16" spans="1:11" ht="12">
      <c r="A16" s="790"/>
      <c r="B16" s="803"/>
      <c r="C16" s="370"/>
      <c r="D16" s="369"/>
      <c r="E16" s="368"/>
      <c r="F16" s="368"/>
      <c r="G16" s="368"/>
      <c r="H16" s="368"/>
      <c r="I16" s="368"/>
      <c r="J16" s="368"/>
      <c r="K16" s="367">
        <f t="shared" si="0"/>
        <v>0</v>
      </c>
    </row>
    <row r="17" spans="1:11" ht="12">
      <c r="A17" s="790"/>
      <c r="B17" s="804"/>
      <c r="C17" s="375" t="s">
        <v>180</v>
      </c>
      <c r="D17" s="365">
        <f aca="true" t="shared" si="1" ref="D17:J17">SUM(D9:D16)</f>
        <v>0</v>
      </c>
      <c r="E17" s="365">
        <f t="shared" si="1"/>
        <v>0</v>
      </c>
      <c r="F17" s="365">
        <f t="shared" si="1"/>
        <v>0</v>
      </c>
      <c r="G17" s="365">
        <f t="shared" si="1"/>
        <v>0</v>
      </c>
      <c r="H17" s="365">
        <f t="shared" si="1"/>
        <v>0</v>
      </c>
      <c r="I17" s="365">
        <f t="shared" si="1"/>
        <v>0</v>
      </c>
      <c r="J17" s="365">
        <f t="shared" si="1"/>
        <v>0</v>
      </c>
      <c r="K17" s="374">
        <f t="shared" si="0"/>
        <v>0</v>
      </c>
    </row>
    <row r="18" spans="1:11" ht="12">
      <c r="A18" s="790"/>
      <c r="B18" s="805" t="s">
        <v>400</v>
      </c>
      <c r="C18" s="373"/>
      <c r="D18" s="372"/>
      <c r="E18" s="371"/>
      <c r="F18" s="371"/>
      <c r="G18" s="371"/>
      <c r="H18" s="371"/>
      <c r="I18" s="371"/>
      <c r="J18" s="371"/>
      <c r="K18" s="367">
        <f t="shared" si="0"/>
        <v>0</v>
      </c>
    </row>
    <row r="19" spans="1:11" ht="12">
      <c r="A19" s="790"/>
      <c r="B19" s="803"/>
      <c r="C19" s="370"/>
      <c r="D19" s="369"/>
      <c r="E19" s="368"/>
      <c r="F19" s="368"/>
      <c r="G19" s="368"/>
      <c r="H19" s="368"/>
      <c r="I19" s="368"/>
      <c r="J19" s="368"/>
      <c r="K19" s="367">
        <f t="shared" si="0"/>
        <v>0</v>
      </c>
    </row>
    <row r="20" spans="1:11" ht="12">
      <c r="A20" s="790"/>
      <c r="B20" s="803"/>
      <c r="C20" s="370"/>
      <c r="D20" s="369"/>
      <c r="E20" s="368"/>
      <c r="F20" s="368"/>
      <c r="G20" s="368"/>
      <c r="H20" s="368"/>
      <c r="I20" s="368"/>
      <c r="J20" s="368"/>
      <c r="K20" s="367">
        <f t="shared" si="0"/>
        <v>0</v>
      </c>
    </row>
    <row r="21" spans="1:11" ht="12">
      <c r="A21" s="790"/>
      <c r="B21" s="803"/>
      <c r="C21" s="370"/>
      <c r="D21" s="369"/>
      <c r="E21" s="368"/>
      <c r="F21" s="368"/>
      <c r="G21" s="368"/>
      <c r="H21" s="368"/>
      <c r="I21" s="368"/>
      <c r="J21" s="368"/>
      <c r="K21" s="367">
        <f t="shared" si="0"/>
        <v>0</v>
      </c>
    </row>
    <row r="22" spans="1:11" ht="12">
      <c r="A22" s="790"/>
      <c r="B22" s="803"/>
      <c r="C22" s="370"/>
      <c r="D22" s="369"/>
      <c r="E22" s="368"/>
      <c r="F22" s="368"/>
      <c r="G22" s="368"/>
      <c r="H22" s="368"/>
      <c r="I22" s="368"/>
      <c r="J22" s="368"/>
      <c r="K22" s="367">
        <f t="shared" si="0"/>
        <v>0</v>
      </c>
    </row>
    <row r="23" spans="1:11" ht="12">
      <c r="A23" s="790"/>
      <c r="B23" s="803"/>
      <c r="C23" s="370"/>
      <c r="D23" s="369"/>
      <c r="E23" s="368"/>
      <c r="F23" s="368"/>
      <c r="G23" s="368"/>
      <c r="H23" s="368"/>
      <c r="I23" s="368"/>
      <c r="J23" s="368"/>
      <c r="K23" s="367">
        <f t="shared" si="0"/>
        <v>0</v>
      </c>
    </row>
    <row r="24" spans="1:11" ht="12">
      <c r="A24" s="790"/>
      <c r="B24" s="803"/>
      <c r="C24" s="370"/>
      <c r="D24" s="369"/>
      <c r="E24" s="368"/>
      <c r="F24" s="368"/>
      <c r="G24" s="368"/>
      <c r="H24" s="368"/>
      <c r="I24" s="368"/>
      <c r="J24" s="368"/>
      <c r="K24" s="367">
        <f t="shared" si="0"/>
        <v>0</v>
      </c>
    </row>
    <row r="25" spans="1:11" ht="12">
      <c r="A25" s="790"/>
      <c r="B25" s="803"/>
      <c r="C25" s="370"/>
      <c r="D25" s="369"/>
      <c r="E25" s="368"/>
      <c r="F25" s="368"/>
      <c r="G25" s="368"/>
      <c r="H25" s="368"/>
      <c r="I25" s="368"/>
      <c r="J25" s="368"/>
      <c r="K25" s="367">
        <f t="shared" si="0"/>
        <v>0</v>
      </c>
    </row>
    <row r="26" spans="1:11" ht="12">
      <c r="A26" s="790"/>
      <c r="B26" s="803"/>
      <c r="C26" s="370"/>
      <c r="D26" s="369"/>
      <c r="E26" s="368"/>
      <c r="F26" s="368"/>
      <c r="G26" s="368"/>
      <c r="H26" s="368"/>
      <c r="I26" s="368"/>
      <c r="J26" s="368"/>
      <c r="K26" s="367">
        <f t="shared" si="0"/>
        <v>0</v>
      </c>
    </row>
    <row r="27" spans="1:11" ht="12">
      <c r="A27" s="790"/>
      <c r="B27" s="803"/>
      <c r="C27" s="370"/>
      <c r="D27" s="369"/>
      <c r="E27" s="368"/>
      <c r="F27" s="368"/>
      <c r="G27" s="368"/>
      <c r="H27" s="368"/>
      <c r="I27" s="368"/>
      <c r="J27" s="368"/>
      <c r="K27" s="367">
        <f t="shared" si="0"/>
        <v>0</v>
      </c>
    </row>
    <row r="28" spans="1:11" ht="12">
      <c r="A28" s="790"/>
      <c r="B28" s="803"/>
      <c r="C28" s="370"/>
      <c r="D28" s="369"/>
      <c r="E28" s="368"/>
      <c r="F28" s="368"/>
      <c r="G28" s="368"/>
      <c r="H28" s="368"/>
      <c r="I28" s="368"/>
      <c r="J28" s="368"/>
      <c r="K28" s="367">
        <f t="shared" si="0"/>
        <v>0</v>
      </c>
    </row>
    <row r="29" spans="1:11" ht="12">
      <c r="A29" s="790"/>
      <c r="B29" s="803"/>
      <c r="C29" s="370"/>
      <c r="D29" s="369"/>
      <c r="E29" s="368"/>
      <c r="F29" s="368"/>
      <c r="G29" s="368"/>
      <c r="H29" s="368"/>
      <c r="I29" s="368"/>
      <c r="J29" s="368"/>
      <c r="K29" s="367">
        <f t="shared" si="0"/>
        <v>0</v>
      </c>
    </row>
    <row r="30" spans="1:11" ht="12">
      <c r="A30" s="790"/>
      <c r="B30" s="803"/>
      <c r="C30" s="370"/>
      <c r="D30" s="369"/>
      <c r="E30" s="368"/>
      <c r="F30" s="368"/>
      <c r="G30" s="368"/>
      <c r="H30" s="368"/>
      <c r="I30" s="368"/>
      <c r="J30" s="368"/>
      <c r="K30" s="367">
        <f t="shared" si="0"/>
        <v>0</v>
      </c>
    </row>
    <row r="31" spans="1:11" ht="12">
      <c r="A31" s="790"/>
      <c r="B31" s="803"/>
      <c r="C31" s="370"/>
      <c r="D31" s="369"/>
      <c r="E31" s="368"/>
      <c r="F31" s="368"/>
      <c r="G31" s="368"/>
      <c r="H31" s="368"/>
      <c r="I31" s="368"/>
      <c r="J31" s="368"/>
      <c r="K31" s="367">
        <f t="shared" si="0"/>
        <v>0</v>
      </c>
    </row>
    <row r="32" spans="1:11" ht="12">
      <c r="A32" s="790"/>
      <c r="B32" s="804"/>
      <c r="C32" s="375" t="s">
        <v>180</v>
      </c>
      <c r="D32" s="365">
        <f aca="true" t="shared" si="2" ref="D32:J32">SUM(D18:D31)</f>
        <v>0</v>
      </c>
      <c r="E32" s="365">
        <f t="shared" si="2"/>
        <v>0</v>
      </c>
      <c r="F32" s="365">
        <f t="shared" si="2"/>
        <v>0</v>
      </c>
      <c r="G32" s="365">
        <f t="shared" si="2"/>
        <v>0</v>
      </c>
      <c r="H32" s="365">
        <f t="shared" si="2"/>
        <v>0</v>
      </c>
      <c r="I32" s="365">
        <f t="shared" si="2"/>
        <v>0</v>
      </c>
      <c r="J32" s="365">
        <f t="shared" si="2"/>
        <v>0</v>
      </c>
      <c r="K32" s="374">
        <f t="shared" si="0"/>
        <v>0</v>
      </c>
    </row>
    <row r="33" spans="1:11" ht="12">
      <c r="A33" s="790"/>
      <c r="B33" s="805" t="s">
        <v>399</v>
      </c>
      <c r="C33" s="373"/>
      <c r="D33" s="372"/>
      <c r="E33" s="371"/>
      <c r="F33" s="371"/>
      <c r="G33" s="371"/>
      <c r="H33" s="371"/>
      <c r="I33" s="371"/>
      <c r="J33" s="371"/>
      <c r="K33" s="367">
        <f t="shared" si="0"/>
        <v>0</v>
      </c>
    </row>
    <row r="34" spans="1:11" ht="12">
      <c r="A34" s="790"/>
      <c r="B34" s="803"/>
      <c r="C34" s="370"/>
      <c r="D34" s="369"/>
      <c r="E34" s="368"/>
      <c r="F34" s="368"/>
      <c r="G34" s="368"/>
      <c r="H34" s="368"/>
      <c r="I34" s="368"/>
      <c r="J34" s="368"/>
      <c r="K34" s="367">
        <f t="shared" si="0"/>
        <v>0</v>
      </c>
    </row>
    <row r="35" spans="1:11" ht="12">
      <c r="A35" s="790"/>
      <c r="B35" s="803"/>
      <c r="C35" s="370"/>
      <c r="D35" s="369"/>
      <c r="E35" s="368"/>
      <c r="F35" s="368"/>
      <c r="G35" s="368"/>
      <c r="H35" s="368"/>
      <c r="I35" s="368"/>
      <c r="J35" s="368"/>
      <c r="K35" s="367">
        <f t="shared" si="0"/>
        <v>0</v>
      </c>
    </row>
    <row r="36" spans="1:11" ht="12">
      <c r="A36" s="790"/>
      <c r="B36" s="803"/>
      <c r="C36" s="370"/>
      <c r="D36" s="369"/>
      <c r="E36" s="368"/>
      <c r="F36" s="368"/>
      <c r="G36" s="368"/>
      <c r="H36" s="368"/>
      <c r="I36" s="368"/>
      <c r="J36" s="368"/>
      <c r="K36" s="367">
        <f t="shared" si="0"/>
        <v>0</v>
      </c>
    </row>
    <row r="37" spans="1:11" ht="12">
      <c r="A37" s="790"/>
      <c r="B37" s="803"/>
      <c r="C37" s="370"/>
      <c r="D37" s="369"/>
      <c r="E37" s="368"/>
      <c r="F37" s="368"/>
      <c r="G37" s="368"/>
      <c r="H37" s="368"/>
      <c r="I37" s="368"/>
      <c r="J37" s="368"/>
      <c r="K37" s="367">
        <f t="shared" si="0"/>
        <v>0</v>
      </c>
    </row>
    <row r="38" spans="1:11" ht="12">
      <c r="A38" s="790"/>
      <c r="B38" s="803"/>
      <c r="C38" s="370"/>
      <c r="D38" s="369"/>
      <c r="E38" s="368"/>
      <c r="F38" s="368"/>
      <c r="G38" s="368"/>
      <c r="H38" s="368"/>
      <c r="I38" s="368"/>
      <c r="J38" s="368"/>
      <c r="K38" s="367">
        <f t="shared" si="0"/>
        <v>0</v>
      </c>
    </row>
    <row r="39" spans="1:12" ht="12.75" customHeight="1">
      <c r="A39" s="790"/>
      <c r="B39" s="803"/>
      <c r="C39" s="370"/>
      <c r="D39" s="369"/>
      <c r="E39" s="368"/>
      <c r="F39" s="368"/>
      <c r="G39" s="368"/>
      <c r="H39" s="368"/>
      <c r="I39" s="368"/>
      <c r="J39" s="368"/>
      <c r="K39" s="367">
        <f t="shared" si="0"/>
        <v>0</v>
      </c>
      <c r="L39" s="806"/>
    </row>
    <row r="40" spans="1:12" ht="12">
      <c r="A40" s="790"/>
      <c r="B40" s="803"/>
      <c r="C40" s="370"/>
      <c r="D40" s="369"/>
      <c r="E40" s="368"/>
      <c r="F40" s="368"/>
      <c r="G40" s="368"/>
      <c r="H40" s="368"/>
      <c r="I40" s="368"/>
      <c r="J40" s="368"/>
      <c r="K40" s="367">
        <f t="shared" si="0"/>
        <v>0</v>
      </c>
      <c r="L40" s="806"/>
    </row>
    <row r="41" spans="1:12" ht="12.75" thickBot="1">
      <c r="A41" s="790"/>
      <c r="B41" s="807"/>
      <c r="C41" s="366" t="s">
        <v>180</v>
      </c>
      <c r="D41" s="365">
        <f aca="true" t="shared" si="3" ref="D41:J41">SUM(D33:D40)</f>
        <v>0</v>
      </c>
      <c r="E41" s="365">
        <f t="shared" si="3"/>
        <v>0</v>
      </c>
      <c r="F41" s="365">
        <f t="shared" si="3"/>
        <v>0</v>
      </c>
      <c r="G41" s="365">
        <f t="shared" si="3"/>
        <v>0</v>
      </c>
      <c r="H41" s="365">
        <f t="shared" si="3"/>
        <v>0</v>
      </c>
      <c r="I41" s="365">
        <f t="shared" si="3"/>
        <v>0</v>
      </c>
      <c r="J41" s="365">
        <f t="shared" si="3"/>
        <v>0</v>
      </c>
      <c r="K41" s="364">
        <f t="shared" si="0"/>
        <v>0</v>
      </c>
      <c r="L41" s="806"/>
    </row>
    <row r="42" spans="1:12" ht="31.5" customHeight="1" thickBot="1" thickTop="1">
      <c r="A42" s="790"/>
      <c r="B42" s="808" t="s">
        <v>398</v>
      </c>
      <c r="C42" s="809"/>
      <c r="D42" s="363">
        <f aca="true" t="shared" si="4" ref="D42:J42">D17+D32+D41</f>
        <v>0</v>
      </c>
      <c r="E42" s="363">
        <f t="shared" si="4"/>
        <v>0</v>
      </c>
      <c r="F42" s="363">
        <f t="shared" si="4"/>
        <v>0</v>
      </c>
      <c r="G42" s="363">
        <f t="shared" si="4"/>
        <v>0</v>
      </c>
      <c r="H42" s="363">
        <f t="shared" si="4"/>
        <v>0</v>
      </c>
      <c r="I42" s="363">
        <f t="shared" si="4"/>
        <v>0</v>
      </c>
      <c r="J42" s="363">
        <f t="shared" si="4"/>
        <v>0</v>
      </c>
      <c r="K42" s="362">
        <f t="shared" si="0"/>
        <v>0</v>
      </c>
      <c r="L42" s="806"/>
    </row>
    <row r="43" spans="1:12" ht="8.25" customHeight="1" thickTop="1">
      <c r="A43" s="790"/>
      <c r="B43" s="361"/>
      <c r="C43" s="360"/>
      <c r="D43" s="359"/>
      <c r="E43" s="359"/>
      <c r="F43" s="359"/>
      <c r="G43" s="359"/>
      <c r="H43" s="359"/>
      <c r="I43" s="359"/>
      <c r="J43" s="359"/>
      <c r="K43" s="359"/>
      <c r="L43" s="806"/>
    </row>
    <row r="44" spans="1:12" ht="12">
      <c r="A44" s="790"/>
      <c r="B44" s="382" t="s">
        <v>584</v>
      </c>
      <c r="L44" s="806"/>
    </row>
    <row r="45" spans="1:2" ht="12">
      <c r="A45" s="790"/>
      <c r="B45" s="382" t="s">
        <v>585</v>
      </c>
    </row>
    <row r="46" spans="2:11" ht="13.5" customHeight="1">
      <c r="B46" s="382" t="s">
        <v>586</v>
      </c>
      <c r="K46" s="358"/>
    </row>
  </sheetData>
  <sheetProtection/>
  <mergeCells count="13">
    <mergeCell ref="L39:L44"/>
    <mergeCell ref="B33:B41"/>
    <mergeCell ref="B42:C42"/>
    <mergeCell ref="B5:K5"/>
    <mergeCell ref="C3:K3"/>
    <mergeCell ref="A5:A45"/>
    <mergeCell ref="B6:C8"/>
    <mergeCell ref="D6:K6"/>
    <mergeCell ref="D7:G7"/>
    <mergeCell ref="H7:J7"/>
    <mergeCell ref="K7:K8"/>
    <mergeCell ref="B9:B17"/>
    <mergeCell ref="B18:B32"/>
  </mergeCells>
  <printOptions horizontalCentered="1"/>
  <pageMargins left="0.4330708661417323" right="0.4330708661417323" top="0.5511811023622047" bottom="0.35433070866141736" header="0.31496062992125984" footer="0.2362204724409449"/>
  <pageSetup fitToHeight="1" fitToWidth="1" horizontalDpi="600" verticalDpi="600" orientation="landscape" paperSize="9" scale="86" r:id="rId1"/>
  <headerFooter alignWithMargins="0">
    <oddHeader>&amp;RFORM: 27(2)</oddHeader>
    <oddFooter>&amp;Re-Bütçe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47"/>
  <sheetViews>
    <sheetView showGridLines="0" zoomScale="80" zoomScaleNormal="80" zoomScalePageLayoutView="0" workbookViewId="0" topLeftCell="A16">
      <selection activeCell="C50" sqref="C50"/>
    </sheetView>
  </sheetViews>
  <sheetFormatPr defaultColWidth="9.00390625" defaultRowHeight="12.75"/>
  <cols>
    <col min="1" max="1" width="1.25" style="382" customWidth="1"/>
    <col min="2" max="2" width="7.625" style="382" customWidth="1"/>
    <col min="3" max="3" width="46.625" style="382" customWidth="1"/>
    <col min="4" max="17" width="10.25390625" style="382" customWidth="1"/>
    <col min="18" max="16384" width="9.125" style="382" customWidth="1"/>
  </cols>
  <sheetData>
    <row r="2" spans="2:3" ht="11.25">
      <c r="B2" s="384" t="s">
        <v>411</v>
      </c>
      <c r="C2" s="383">
        <v>2023</v>
      </c>
    </row>
    <row r="3" spans="2:3" ht="11.25">
      <c r="B3" s="384" t="s">
        <v>337</v>
      </c>
      <c r="C3" s="383" t="s">
        <v>72</v>
      </c>
    </row>
    <row r="4" ht="12" thickBot="1"/>
    <row r="5" spans="1:17" ht="27.75" customHeight="1" thickTop="1">
      <c r="A5" s="812"/>
      <c r="B5" s="813" t="s">
        <v>412</v>
      </c>
      <c r="C5" s="814"/>
      <c r="D5" s="814"/>
      <c r="E5" s="814"/>
      <c r="F5" s="814"/>
      <c r="G5" s="814"/>
      <c r="H5" s="814"/>
      <c r="I5" s="814"/>
      <c r="J5" s="814"/>
      <c r="K5" s="814"/>
      <c r="L5" s="814"/>
      <c r="M5" s="814"/>
      <c r="N5" s="814"/>
      <c r="O5" s="814"/>
      <c r="P5" s="814"/>
      <c r="Q5" s="815"/>
    </row>
    <row r="6" spans="1:17" ht="23.25" customHeight="1">
      <c r="A6" s="812"/>
      <c r="B6" s="791" t="s">
        <v>409</v>
      </c>
      <c r="C6" s="816"/>
      <c r="D6" s="798" t="s">
        <v>413</v>
      </c>
      <c r="E6" s="798"/>
      <c r="F6" s="798"/>
      <c r="G6" s="798"/>
      <c r="H6" s="798"/>
      <c r="I6" s="798"/>
      <c r="J6" s="798"/>
      <c r="K6" s="798"/>
      <c r="L6" s="798"/>
      <c r="M6" s="798"/>
      <c r="N6" s="798"/>
      <c r="O6" s="798"/>
      <c r="P6" s="798"/>
      <c r="Q6" s="799"/>
    </row>
    <row r="7" spans="1:17" ht="23.25" customHeight="1">
      <c r="A7" s="812"/>
      <c r="B7" s="793"/>
      <c r="C7" s="817"/>
      <c r="D7" s="810" t="s">
        <v>407</v>
      </c>
      <c r="E7" s="810"/>
      <c r="F7" s="810"/>
      <c r="G7" s="810"/>
      <c r="H7" s="810" t="s">
        <v>406</v>
      </c>
      <c r="I7" s="810"/>
      <c r="J7" s="810"/>
      <c r="K7" s="810" t="s">
        <v>414</v>
      </c>
      <c r="L7" s="810"/>
      <c r="M7" s="810"/>
      <c r="N7" s="810"/>
      <c r="O7" s="810" t="s">
        <v>415</v>
      </c>
      <c r="P7" s="810"/>
      <c r="Q7" s="800" t="s">
        <v>180</v>
      </c>
    </row>
    <row r="8" spans="1:17" s="386" customFormat="1" ht="33" customHeight="1" thickBot="1">
      <c r="A8" s="812"/>
      <c r="B8" s="795"/>
      <c r="C8" s="818"/>
      <c r="D8" s="385" t="s">
        <v>404</v>
      </c>
      <c r="E8" s="385" t="s">
        <v>403</v>
      </c>
      <c r="F8" s="385" t="s">
        <v>402</v>
      </c>
      <c r="G8" s="385" t="s">
        <v>405</v>
      </c>
      <c r="H8" s="385" t="s">
        <v>404</v>
      </c>
      <c r="I8" s="385" t="s">
        <v>403</v>
      </c>
      <c r="J8" s="385" t="s">
        <v>402</v>
      </c>
      <c r="K8" s="385" t="s">
        <v>404</v>
      </c>
      <c r="L8" s="385" t="s">
        <v>403</v>
      </c>
      <c r="M8" s="385" t="s">
        <v>402</v>
      </c>
      <c r="N8" s="385" t="s">
        <v>405</v>
      </c>
      <c r="O8" s="385" t="s">
        <v>404</v>
      </c>
      <c r="P8" s="385" t="s">
        <v>403</v>
      </c>
      <c r="Q8" s="801"/>
    </row>
    <row r="9" spans="1:17" ht="18" customHeight="1" thickTop="1">
      <c r="A9" s="812"/>
      <c r="B9" s="802" t="s">
        <v>401</v>
      </c>
      <c r="C9" s="387"/>
      <c r="D9" s="388"/>
      <c r="E9" s="388"/>
      <c r="F9" s="388"/>
      <c r="G9" s="388"/>
      <c r="H9" s="388"/>
      <c r="I9" s="388"/>
      <c r="J9" s="388"/>
      <c r="K9" s="388"/>
      <c r="L9" s="388"/>
      <c r="M9" s="388"/>
      <c r="N9" s="388"/>
      <c r="O9" s="388"/>
      <c r="P9" s="388"/>
      <c r="Q9" s="389">
        <f aca="true" t="shared" si="0" ref="Q9:Q42">SUM(D9:P9)</f>
        <v>0</v>
      </c>
    </row>
    <row r="10" spans="1:17" ht="18" customHeight="1">
      <c r="A10" s="812"/>
      <c r="B10" s="803"/>
      <c r="C10" s="390"/>
      <c r="D10" s="391"/>
      <c r="E10" s="391"/>
      <c r="F10" s="391"/>
      <c r="G10" s="391"/>
      <c r="H10" s="391"/>
      <c r="I10" s="391"/>
      <c r="J10" s="391"/>
      <c r="K10" s="391"/>
      <c r="L10" s="391"/>
      <c r="M10" s="391"/>
      <c r="N10" s="391"/>
      <c r="O10" s="391"/>
      <c r="P10" s="391"/>
      <c r="Q10" s="389">
        <f t="shared" si="0"/>
        <v>0</v>
      </c>
    </row>
    <row r="11" spans="1:17" ht="18" customHeight="1">
      <c r="A11" s="812"/>
      <c r="B11" s="803"/>
      <c r="C11" s="390"/>
      <c r="D11" s="391"/>
      <c r="E11" s="391"/>
      <c r="F11" s="391"/>
      <c r="G11" s="391"/>
      <c r="H11" s="391"/>
      <c r="I11" s="391"/>
      <c r="J11" s="391"/>
      <c r="K11" s="391"/>
      <c r="L11" s="391"/>
      <c r="M11" s="391"/>
      <c r="N11" s="391"/>
      <c r="O11" s="391"/>
      <c r="P11" s="391"/>
      <c r="Q11" s="389">
        <f t="shared" si="0"/>
        <v>0</v>
      </c>
    </row>
    <row r="12" spans="1:17" ht="18" customHeight="1">
      <c r="A12" s="812"/>
      <c r="B12" s="803"/>
      <c r="C12" s="390"/>
      <c r="D12" s="391"/>
      <c r="E12" s="391"/>
      <c r="F12" s="391"/>
      <c r="G12" s="391"/>
      <c r="H12" s="391"/>
      <c r="I12" s="391"/>
      <c r="J12" s="391"/>
      <c r="K12" s="391"/>
      <c r="L12" s="391"/>
      <c r="M12" s="391"/>
      <c r="N12" s="391"/>
      <c r="O12" s="391"/>
      <c r="P12" s="391"/>
      <c r="Q12" s="389">
        <f t="shared" si="0"/>
        <v>0</v>
      </c>
    </row>
    <row r="13" spans="1:17" ht="18" customHeight="1">
      <c r="A13" s="812"/>
      <c r="B13" s="803"/>
      <c r="C13" s="390"/>
      <c r="D13" s="391"/>
      <c r="E13" s="391"/>
      <c r="F13" s="391"/>
      <c r="G13" s="391"/>
      <c r="H13" s="391"/>
      <c r="I13" s="391"/>
      <c r="J13" s="391"/>
      <c r="K13" s="391"/>
      <c r="L13" s="391"/>
      <c r="M13" s="391"/>
      <c r="N13" s="391"/>
      <c r="O13" s="391"/>
      <c r="P13" s="391"/>
      <c r="Q13" s="389">
        <f t="shared" si="0"/>
        <v>0</v>
      </c>
    </row>
    <row r="14" spans="1:17" ht="18" customHeight="1">
      <c r="A14" s="812"/>
      <c r="B14" s="803"/>
      <c r="C14" s="390"/>
      <c r="D14" s="391"/>
      <c r="E14" s="391"/>
      <c r="F14" s="391"/>
      <c r="G14" s="391"/>
      <c r="H14" s="391"/>
      <c r="I14" s="391"/>
      <c r="J14" s="391"/>
      <c r="K14" s="391"/>
      <c r="L14" s="391"/>
      <c r="M14" s="391"/>
      <c r="N14" s="391"/>
      <c r="O14" s="391"/>
      <c r="P14" s="391"/>
      <c r="Q14" s="389">
        <f t="shared" si="0"/>
        <v>0</v>
      </c>
    </row>
    <row r="15" spans="1:17" ht="18" customHeight="1">
      <c r="A15" s="812"/>
      <c r="B15" s="803"/>
      <c r="C15" s="390"/>
      <c r="D15" s="391"/>
      <c r="E15" s="391"/>
      <c r="F15" s="391"/>
      <c r="G15" s="391"/>
      <c r="H15" s="391"/>
      <c r="I15" s="391"/>
      <c r="J15" s="391"/>
      <c r="K15" s="391"/>
      <c r="L15" s="391"/>
      <c r="M15" s="391"/>
      <c r="N15" s="391"/>
      <c r="O15" s="391"/>
      <c r="P15" s="391"/>
      <c r="Q15" s="389">
        <f t="shared" si="0"/>
        <v>0</v>
      </c>
    </row>
    <row r="16" spans="1:17" ht="18" customHeight="1">
      <c r="A16" s="812"/>
      <c r="B16" s="803"/>
      <c r="C16" s="390"/>
      <c r="D16" s="391"/>
      <c r="E16" s="391"/>
      <c r="F16" s="391"/>
      <c r="G16" s="391"/>
      <c r="H16" s="391"/>
      <c r="I16" s="391"/>
      <c r="J16" s="391"/>
      <c r="K16" s="391"/>
      <c r="L16" s="391"/>
      <c r="M16" s="391"/>
      <c r="N16" s="391"/>
      <c r="O16" s="391"/>
      <c r="P16" s="391"/>
      <c r="Q16" s="389">
        <f t="shared" si="0"/>
        <v>0</v>
      </c>
    </row>
    <row r="17" spans="1:17" ht="18" customHeight="1">
      <c r="A17" s="812"/>
      <c r="B17" s="804"/>
      <c r="C17" s="392" t="s">
        <v>180</v>
      </c>
      <c r="D17" s="393">
        <f>SUM(D9:D16)</f>
        <v>0</v>
      </c>
      <c r="E17" s="393">
        <f aca="true" t="shared" si="1" ref="E17:P17">SUM(E9:E16)</f>
        <v>0</v>
      </c>
      <c r="F17" s="393">
        <f t="shared" si="1"/>
        <v>0</v>
      </c>
      <c r="G17" s="393">
        <f t="shared" si="1"/>
        <v>0</v>
      </c>
      <c r="H17" s="393">
        <f t="shared" si="1"/>
        <v>0</v>
      </c>
      <c r="I17" s="393">
        <f t="shared" si="1"/>
        <v>0</v>
      </c>
      <c r="J17" s="393">
        <f t="shared" si="1"/>
        <v>0</v>
      </c>
      <c r="K17" s="393">
        <f t="shared" si="1"/>
        <v>0</v>
      </c>
      <c r="L17" s="393">
        <f t="shared" si="1"/>
        <v>0</v>
      </c>
      <c r="M17" s="393">
        <f t="shared" si="1"/>
        <v>0</v>
      </c>
      <c r="N17" s="393">
        <f t="shared" si="1"/>
        <v>0</v>
      </c>
      <c r="O17" s="393">
        <f t="shared" si="1"/>
        <v>0</v>
      </c>
      <c r="P17" s="393">
        <f t="shared" si="1"/>
        <v>0</v>
      </c>
      <c r="Q17" s="394">
        <f t="shared" si="0"/>
        <v>0</v>
      </c>
    </row>
    <row r="18" spans="1:17" ht="18" customHeight="1">
      <c r="A18" s="812"/>
      <c r="B18" s="805" t="s">
        <v>400</v>
      </c>
      <c r="C18" s="395"/>
      <c r="D18" s="396"/>
      <c r="E18" s="396"/>
      <c r="F18" s="396"/>
      <c r="G18" s="396"/>
      <c r="H18" s="396"/>
      <c r="I18" s="396"/>
      <c r="J18" s="396"/>
      <c r="K18" s="396"/>
      <c r="L18" s="396"/>
      <c r="M18" s="396"/>
      <c r="N18" s="396"/>
      <c r="O18" s="396"/>
      <c r="P18" s="396"/>
      <c r="Q18" s="389">
        <f t="shared" si="0"/>
        <v>0</v>
      </c>
    </row>
    <row r="19" spans="1:17" ht="18" customHeight="1">
      <c r="A19" s="812"/>
      <c r="B19" s="803"/>
      <c r="C19" s="390"/>
      <c r="D19" s="391"/>
      <c r="E19" s="391"/>
      <c r="F19" s="391"/>
      <c r="G19" s="391"/>
      <c r="H19" s="391"/>
      <c r="I19" s="391"/>
      <c r="J19" s="391"/>
      <c r="K19" s="391"/>
      <c r="L19" s="391"/>
      <c r="M19" s="391"/>
      <c r="N19" s="391"/>
      <c r="O19" s="391"/>
      <c r="P19" s="391"/>
      <c r="Q19" s="389">
        <f t="shared" si="0"/>
        <v>0</v>
      </c>
    </row>
    <row r="20" spans="1:17" ht="18" customHeight="1">
      <c r="A20" s="812"/>
      <c r="B20" s="803"/>
      <c r="C20" s="390"/>
      <c r="D20" s="391"/>
      <c r="E20" s="391"/>
      <c r="F20" s="391"/>
      <c r="G20" s="391"/>
      <c r="H20" s="391"/>
      <c r="I20" s="391"/>
      <c r="J20" s="391"/>
      <c r="K20" s="391"/>
      <c r="L20" s="391"/>
      <c r="M20" s="391"/>
      <c r="N20" s="391"/>
      <c r="O20" s="391"/>
      <c r="P20" s="391"/>
      <c r="Q20" s="389">
        <f t="shared" si="0"/>
        <v>0</v>
      </c>
    </row>
    <row r="21" spans="1:17" ht="18" customHeight="1">
      <c r="A21" s="812"/>
      <c r="B21" s="803"/>
      <c r="C21" s="390"/>
      <c r="D21" s="391"/>
      <c r="E21" s="391"/>
      <c r="F21" s="391"/>
      <c r="G21" s="391"/>
      <c r="H21" s="391"/>
      <c r="I21" s="391"/>
      <c r="J21" s="391"/>
      <c r="K21" s="391"/>
      <c r="L21" s="391"/>
      <c r="M21" s="391"/>
      <c r="N21" s="391"/>
      <c r="O21" s="391"/>
      <c r="P21" s="391"/>
      <c r="Q21" s="389">
        <f t="shared" si="0"/>
        <v>0</v>
      </c>
    </row>
    <row r="22" spans="1:17" ht="18" customHeight="1">
      <c r="A22" s="812"/>
      <c r="B22" s="803"/>
      <c r="C22" s="390"/>
      <c r="D22" s="391"/>
      <c r="E22" s="391"/>
      <c r="F22" s="391"/>
      <c r="G22" s="391"/>
      <c r="H22" s="391"/>
      <c r="I22" s="391"/>
      <c r="J22" s="391"/>
      <c r="K22" s="391"/>
      <c r="L22" s="391"/>
      <c r="M22" s="391"/>
      <c r="N22" s="391"/>
      <c r="O22" s="391"/>
      <c r="P22" s="391"/>
      <c r="Q22" s="389">
        <f t="shared" si="0"/>
        <v>0</v>
      </c>
    </row>
    <row r="23" spans="1:17" ht="18" customHeight="1">
      <c r="A23" s="812"/>
      <c r="B23" s="803"/>
      <c r="C23" s="390"/>
      <c r="D23" s="391"/>
      <c r="E23" s="391"/>
      <c r="F23" s="391"/>
      <c r="G23" s="391"/>
      <c r="H23" s="391"/>
      <c r="I23" s="391"/>
      <c r="J23" s="391"/>
      <c r="K23" s="391"/>
      <c r="L23" s="391"/>
      <c r="M23" s="391"/>
      <c r="N23" s="391"/>
      <c r="O23" s="391"/>
      <c r="P23" s="391"/>
      <c r="Q23" s="389">
        <f t="shared" si="0"/>
        <v>0</v>
      </c>
    </row>
    <row r="24" spans="1:17" ht="18" customHeight="1">
      <c r="A24" s="812"/>
      <c r="B24" s="803"/>
      <c r="C24" s="390"/>
      <c r="D24" s="391"/>
      <c r="E24" s="391"/>
      <c r="F24" s="391"/>
      <c r="G24" s="391"/>
      <c r="H24" s="391"/>
      <c r="I24" s="391"/>
      <c r="J24" s="391"/>
      <c r="K24" s="391"/>
      <c r="L24" s="391"/>
      <c r="M24" s="391"/>
      <c r="N24" s="391"/>
      <c r="O24" s="391"/>
      <c r="P24" s="391"/>
      <c r="Q24" s="389">
        <f t="shared" si="0"/>
        <v>0</v>
      </c>
    </row>
    <row r="25" spans="1:17" ht="18" customHeight="1">
      <c r="A25" s="812"/>
      <c r="B25" s="803"/>
      <c r="C25" s="390"/>
      <c r="D25" s="391"/>
      <c r="E25" s="391"/>
      <c r="F25" s="391"/>
      <c r="G25" s="391"/>
      <c r="H25" s="391"/>
      <c r="I25" s="391"/>
      <c r="J25" s="391"/>
      <c r="K25" s="391"/>
      <c r="L25" s="391"/>
      <c r="M25" s="391"/>
      <c r="N25" s="391"/>
      <c r="O25" s="391"/>
      <c r="P25" s="391"/>
      <c r="Q25" s="389">
        <f t="shared" si="0"/>
        <v>0</v>
      </c>
    </row>
    <row r="26" spans="1:17" ht="18" customHeight="1">
      <c r="A26" s="812"/>
      <c r="B26" s="803"/>
      <c r="C26" s="390"/>
      <c r="D26" s="391"/>
      <c r="E26" s="391"/>
      <c r="F26" s="391"/>
      <c r="G26" s="391"/>
      <c r="H26" s="391"/>
      <c r="I26" s="391"/>
      <c r="J26" s="391"/>
      <c r="K26" s="391"/>
      <c r="L26" s="391"/>
      <c r="M26" s="391"/>
      <c r="N26" s="391"/>
      <c r="O26" s="391"/>
      <c r="P26" s="391"/>
      <c r="Q26" s="389">
        <f t="shared" si="0"/>
        <v>0</v>
      </c>
    </row>
    <row r="27" spans="1:17" ht="18" customHeight="1">
      <c r="A27" s="812"/>
      <c r="B27" s="803"/>
      <c r="C27" s="390"/>
      <c r="D27" s="391"/>
      <c r="E27" s="391"/>
      <c r="F27" s="391"/>
      <c r="G27" s="391"/>
      <c r="H27" s="391"/>
      <c r="I27" s="391"/>
      <c r="J27" s="391"/>
      <c r="K27" s="391"/>
      <c r="L27" s="391"/>
      <c r="M27" s="391"/>
      <c r="N27" s="391"/>
      <c r="O27" s="391"/>
      <c r="P27" s="391"/>
      <c r="Q27" s="389">
        <f t="shared" si="0"/>
        <v>0</v>
      </c>
    </row>
    <row r="28" spans="1:17" ht="18" customHeight="1">
      <c r="A28" s="812"/>
      <c r="B28" s="803"/>
      <c r="C28" s="390"/>
      <c r="D28" s="391"/>
      <c r="E28" s="391"/>
      <c r="F28" s="391"/>
      <c r="G28" s="391"/>
      <c r="H28" s="391"/>
      <c r="I28" s="391"/>
      <c r="J28" s="391"/>
      <c r="K28" s="391"/>
      <c r="L28" s="391"/>
      <c r="M28" s="391"/>
      <c r="N28" s="391"/>
      <c r="O28" s="391"/>
      <c r="P28" s="391"/>
      <c r="Q28" s="389">
        <f t="shared" si="0"/>
        <v>0</v>
      </c>
    </row>
    <row r="29" spans="1:17" ht="18" customHeight="1">
      <c r="A29" s="812"/>
      <c r="B29" s="803"/>
      <c r="C29" s="390"/>
      <c r="D29" s="391"/>
      <c r="E29" s="391"/>
      <c r="F29" s="391"/>
      <c r="G29" s="391"/>
      <c r="H29" s="391"/>
      <c r="I29" s="391"/>
      <c r="J29" s="391"/>
      <c r="K29" s="391"/>
      <c r="L29" s="391"/>
      <c r="M29" s="391"/>
      <c r="N29" s="391"/>
      <c r="O29" s="391"/>
      <c r="P29" s="391"/>
      <c r="Q29" s="389">
        <f t="shared" si="0"/>
        <v>0</v>
      </c>
    </row>
    <row r="30" spans="1:17" ht="18" customHeight="1">
      <c r="A30" s="812"/>
      <c r="B30" s="803"/>
      <c r="C30" s="390"/>
      <c r="D30" s="391"/>
      <c r="E30" s="391"/>
      <c r="F30" s="391"/>
      <c r="G30" s="391"/>
      <c r="H30" s="391"/>
      <c r="I30" s="391"/>
      <c r="J30" s="391"/>
      <c r="K30" s="391"/>
      <c r="L30" s="391"/>
      <c r="M30" s="391"/>
      <c r="N30" s="391"/>
      <c r="O30" s="391"/>
      <c r="P30" s="391"/>
      <c r="Q30" s="389">
        <f t="shared" si="0"/>
        <v>0</v>
      </c>
    </row>
    <row r="31" spans="1:17" ht="18" customHeight="1">
      <c r="A31" s="812"/>
      <c r="B31" s="803"/>
      <c r="C31" s="390"/>
      <c r="D31" s="391"/>
      <c r="E31" s="391"/>
      <c r="F31" s="391"/>
      <c r="G31" s="391"/>
      <c r="H31" s="391"/>
      <c r="I31" s="391"/>
      <c r="J31" s="391"/>
      <c r="K31" s="391"/>
      <c r="L31" s="391"/>
      <c r="M31" s="391"/>
      <c r="N31" s="391"/>
      <c r="O31" s="391"/>
      <c r="P31" s="391"/>
      <c r="Q31" s="389">
        <f t="shared" si="0"/>
        <v>0</v>
      </c>
    </row>
    <row r="32" spans="1:17" ht="18" customHeight="1">
      <c r="A32" s="812"/>
      <c r="B32" s="803"/>
      <c r="C32" s="390"/>
      <c r="D32" s="391"/>
      <c r="E32" s="391"/>
      <c r="F32" s="391"/>
      <c r="G32" s="391"/>
      <c r="H32" s="391"/>
      <c r="I32" s="391"/>
      <c r="J32" s="391"/>
      <c r="K32" s="391"/>
      <c r="L32" s="391"/>
      <c r="M32" s="391"/>
      <c r="N32" s="391"/>
      <c r="O32" s="391"/>
      <c r="P32" s="391"/>
      <c r="Q32" s="389">
        <f t="shared" si="0"/>
        <v>0</v>
      </c>
    </row>
    <row r="33" spans="1:17" ht="18" customHeight="1">
      <c r="A33" s="812"/>
      <c r="B33" s="804"/>
      <c r="C33" s="392" t="s">
        <v>180</v>
      </c>
      <c r="D33" s="393">
        <f aca="true" t="shared" si="2" ref="D33:P33">SUM(D18:D32)</f>
        <v>0</v>
      </c>
      <c r="E33" s="393">
        <f t="shared" si="2"/>
        <v>0</v>
      </c>
      <c r="F33" s="393">
        <f t="shared" si="2"/>
        <v>0</v>
      </c>
      <c r="G33" s="393">
        <f t="shared" si="2"/>
        <v>0</v>
      </c>
      <c r="H33" s="393">
        <f t="shared" si="2"/>
        <v>0</v>
      </c>
      <c r="I33" s="393">
        <f t="shared" si="2"/>
        <v>0</v>
      </c>
      <c r="J33" s="393">
        <f t="shared" si="2"/>
        <v>0</v>
      </c>
      <c r="K33" s="393">
        <f t="shared" si="2"/>
        <v>0</v>
      </c>
      <c r="L33" s="393">
        <f t="shared" si="2"/>
        <v>0</v>
      </c>
      <c r="M33" s="393">
        <f t="shared" si="2"/>
        <v>0</v>
      </c>
      <c r="N33" s="393">
        <f t="shared" si="2"/>
        <v>0</v>
      </c>
      <c r="O33" s="393">
        <f t="shared" si="2"/>
        <v>0</v>
      </c>
      <c r="P33" s="393">
        <f t="shared" si="2"/>
        <v>0</v>
      </c>
      <c r="Q33" s="394">
        <f t="shared" si="0"/>
        <v>0</v>
      </c>
    </row>
    <row r="34" spans="1:17" ht="18" customHeight="1">
      <c r="A34" s="812"/>
      <c r="B34" s="805" t="s">
        <v>399</v>
      </c>
      <c r="C34" s="395"/>
      <c r="D34" s="396"/>
      <c r="E34" s="396"/>
      <c r="F34" s="396"/>
      <c r="G34" s="396"/>
      <c r="H34" s="396"/>
      <c r="I34" s="396"/>
      <c r="J34" s="396"/>
      <c r="K34" s="396"/>
      <c r="L34" s="396"/>
      <c r="M34" s="396"/>
      <c r="N34" s="396"/>
      <c r="O34" s="396"/>
      <c r="P34" s="396"/>
      <c r="Q34" s="389">
        <f t="shared" si="0"/>
        <v>0</v>
      </c>
    </row>
    <row r="35" spans="1:17" ht="18" customHeight="1">
      <c r="A35" s="812"/>
      <c r="B35" s="803"/>
      <c r="C35" s="390"/>
      <c r="D35" s="391"/>
      <c r="E35" s="391"/>
      <c r="F35" s="391"/>
      <c r="G35" s="391"/>
      <c r="H35" s="391"/>
      <c r="I35" s="391"/>
      <c r="J35" s="391"/>
      <c r="K35" s="391"/>
      <c r="L35" s="391"/>
      <c r="M35" s="391"/>
      <c r="N35" s="391"/>
      <c r="O35" s="391"/>
      <c r="P35" s="391"/>
      <c r="Q35" s="389">
        <f t="shared" si="0"/>
        <v>0</v>
      </c>
    </row>
    <row r="36" spans="1:17" ht="18" customHeight="1">
      <c r="A36" s="812"/>
      <c r="B36" s="803"/>
      <c r="C36" s="390"/>
      <c r="D36" s="391"/>
      <c r="E36" s="391"/>
      <c r="F36" s="391"/>
      <c r="G36" s="391"/>
      <c r="H36" s="391"/>
      <c r="I36" s="391"/>
      <c r="J36" s="391"/>
      <c r="K36" s="391"/>
      <c r="L36" s="391"/>
      <c r="M36" s="391"/>
      <c r="N36" s="391"/>
      <c r="O36" s="391"/>
      <c r="P36" s="391"/>
      <c r="Q36" s="389">
        <f t="shared" si="0"/>
        <v>0</v>
      </c>
    </row>
    <row r="37" spans="1:17" ht="18" customHeight="1">
      <c r="A37" s="812"/>
      <c r="B37" s="803"/>
      <c r="C37" s="390"/>
      <c r="D37" s="391"/>
      <c r="E37" s="391"/>
      <c r="F37" s="391"/>
      <c r="G37" s="391"/>
      <c r="H37" s="391"/>
      <c r="I37" s="391"/>
      <c r="J37" s="391"/>
      <c r="K37" s="391"/>
      <c r="L37" s="391"/>
      <c r="M37" s="391"/>
      <c r="N37" s="391"/>
      <c r="O37" s="391"/>
      <c r="P37" s="391"/>
      <c r="Q37" s="389">
        <f t="shared" si="0"/>
        <v>0</v>
      </c>
    </row>
    <row r="38" spans="1:17" ht="18" customHeight="1">
      <c r="A38" s="812"/>
      <c r="B38" s="803"/>
      <c r="C38" s="390"/>
      <c r="D38" s="391"/>
      <c r="E38" s="391"/>
      <c r="F38" s="391"/>
      <c r="G38" s="391"/>
      <c r="H38" s="391"/>
      <c r="I38" s="391"/>
      <c r="J38" s="391"/>
      <c r="K38" s="391"/>
      <c r="L38" s="391"/>
      <c r="M38" s="391"/>
      <c r="N38" s="391"/>
      <c r="O38" s="391"/>
      <c r="P38" s="391"/>
      <c r="Q38" s="389">
        <f t="shared" si="0"/>
        <v>0</v>
      </c>
    </row>
    <row r="39" spans="1:17" ht="18" customHeight="1">
      <c r="A39" s="812"/>
      <c r="B39" s="803"/>
      <c r="C39" s="390"/>
      <c r="D39" s="391"/>
      <c r="E39" s="391"/>
      <c r="F39" s="391"/>
      <c r="G39" s="391"/>
      <c r="H39" s="391"/>
      <c r="I39" s="391"/>
      <c r="J39" s="391"/>
      <c r="K39" s="391"/>
      <c r="L39" s="391"/>
      <c r="M39" s="391"/>
      <c r="N39" s="391"/>
      <c r="O39" s="391"/>
      <c r="P39" s="391"/>
      <c r="Q39" s="389">
        <f t="shared" si="0"/>
        <v>0</v>
      </c>
    </row>
    <row r="40" spans="1:17" ht="18" customHeight="1">
      <c r="A40" s="812"/>
      <c r="B40" s="803"/>
      <c r="C40" s="390"/>
      <c r="D40" s="391"/>
      <c r="E40" s="391"/>
      <c r="F40" s="391"/>
      <c r="G40" s="391"/>
      <c r="H40" s="391"/>
      <c r="I40" s="391"/>
      <c r="J40" s="391"/>
      <c r="K40" s="391"/>
      <c r="L40" s="391"/>
      <c r="M40" s="391"/>
      <c r="N40" s="391"/>
      <c r="O40" s="391"/>
      <c r="P40" s="391"/>
      <c r="Q40" s="389">
        <f t="shared" si="0"/>
        <v>0</v>
      </c>
    </row>
    <row r="41" spans="1:17" ht="18" customHeight="1">
      <c r="A41" s="812"/>
      <c r="B41" s="803"/>
      <c r="C41" s="390"/>
      <c r="D41" s="391"/>
      <c r="E41" s="391"/>
      <c r="F41" s="391"/>
      <c r="G41" s="391"/>
      <c r="H41" s="391"/>
      <c r="I41" s="391"/>
      <c r="J41" s="391"/>
      <c r="K41" s="391"/>
      <c r="L41" s="391"/>
      <c r="M41" s="391"/>
      <c r="N41" s="391"/>
      <c r="O41" s="391"/>
      <c r="P41" s="391"/>
      <c r="Q41" s="389">
        <f t="shared" si="0"/>
        <v>0</v>
      </c>
    </row>
    <row r="42" spans="1:17" ht="18" customHeight="1" thickBot="1">
      <c r="A42" s="812"/>
      <c r="B42" s="807"/>
      <c r="C42" s="397" t="s">
        <v>180</v>
      </c>
      <c r="D42" s="393">
        <f aca="true" t="shared" si="3" ref="D42:P42">SUM(D34:D41)</f>
        <v>0</v>
      </c>
      <c r="E42" s="393">
        <f t="shared" si="3"/>
        <v>0</v>
      </c>
      <c r="F42" s="393">
        <f t="shared" si="3"/>
        <v>0</v>
      </c>
      <c r="G42" s="393">
        <f t="shared" si="3"/>
        <v>0</v>
      </c>
      <c r="H42" s="393">
        <f t="shared" si="3"/>
        <v>0</v>
      </c>
      <c r="I42" s="393">
        <f t="shared" si="3"/>
        <v>0</v>
      </c>
      <c r="J42" s="393">
        <f t="shared" si="3"/>
        <v>0</v>
      </c>
      <c r="K42" s="393">
        <f t="shared" si="3"/>
        <v>0</v>
      </c>
      <c r="L42" s="393">
        <f t="shared" si="3"/>
        <v>0</v>
      </c>
      <c r="M42" s="393">
        <f t="shared" si="3"/>
        <v>0</v>
      </c>
      <c r="N42" s="393">
        <f t="shared" si="3"/>
        <v>0</v>
      </c>
      <c r="O42" s="393">
        <f t="shared" si="3"/>
        <v>0</v>
      </c>
      <c r="P42" s="393">
        <f t="shared" si="3"/>
        <v>0</v>
      </c>
      <c r="Q42" s="389">
        <f t="shared" si="0"/>
        <v>0</v>
      </c>
    </row>
    <row r="43" spans="1:17" ht="18" customHeight="1" thickBot="1" thickTop="1">
      <c r="A43" s="812"/>
      <c r="B43" s="808" t="s">
        <v>398</v>
      </c>
      <c r="C43" s="811"/>
      <c r="D43" s="398">
        <f>D17+D33+D42</f>
        <v>0</v>
      </c>
      <c r="E43" s="398">
        <f aca="true" t="shared" si="4" ref="E43:Q43">E17+E33+E42</f>
        <v>0</v>
      </c>
      <c r="F43" s="398">
        <f t="shared" si="4"/>
        <v>0</v>
      </c>
      <c r="G43" s="398">
        <f t="shared" si="4"/>
        <v>0</v>
      </c>
      <c r="H43" s="398">
        <f t="shared" si="4"/>
        <v>0</v>
      </c>
      <c r="I43" s="398">
        <f t="shared" si="4"/>
        <v>0</v>
      </c>
      <c r="J43" s="398">
        <f t="shared" si="4"/>
        <v>0</v>
      </c>
      <c r="K43" s="398">
        <f t="shared" si="4"/>
        <v>0</v>
      </c>
      <c r="L43" s="398">
        <f t="shared" si="4"/>
        <v>0</v>
      </c>
      <c r="M43" s="398">
        <f t="shared" si="4"/>
        <v>0</v>
      </c>
      <c r="N43" s="398">
        <f t="shared" si="4"/>
        <v>0</v>
      </c>
      <c r="O43" s="398">
        <f t="shared" si="4"/>
        <v>0</v>
      </c>
      <c r="P43" s="398">
        <f t="shared" si="4"/>
        <v>0</v>
      </c>
      <c r="Q43" s="399">
        <f t="shared" si="4"/>
        <v>0</v>
      </c>
    </row>
    <row r="44" spans="1:17" ht="12" thickTop="1">
      <c r="A44" s="812"/>
      <c r="B44" s="384"/>
      <c r="C44" s="400"/>
      <c r="D44" s="401"/>
      <c r="E44" s="401"/>
      <c r="F44" s="401"/>
      <c r="G44" s="401"/>
      <c r="H44" s="401"/>
      <c r="I44" s="401"/>
      <c r="J44" s="401"/>
      <c r="K44" s="401"/>
      <c r="L44" s="401"/>
      <c r="M44" s="401"/>
      <c r="N44" s="401"/>
      <c r="O44" s="401"/>
      <c r="P44" s="401"/>
      <c r="Q44" s="401"/>
    </row>
    <row r="45" spans="1:2" ht="12.75">
      <c r="A45" s="812"/>
      <c r="B45" s="501" t="s">
        <v>584</v>
      </c>
    </row>
    <row r="46" spans="1:2" ht="12.75">
      <c r="A46" s="812"/>
      <c r="B46" s="501" t="s">
        <v>585</v>
      </c>
    </row>
    <row r="47" ht="12.75">
      <c r="B47" s="501" t="s">
        <v>587</v>
      </c>
    </row>
  </sheetData>
  <sheetProtection/>
  <mergeCells count="13">
    <mergeCell ref="A5:A46"/>
    <mergeCell ref="B5:Q5"/>
    <mergeCell ref="B6:C8"/>
    <mergeCell ref="D6:Q6"/>
    <mergeCell ref="D7:G7"/>
    <mergeCell ref="H7:J7"/>
    <mergeCell ref="K7:N7"/>
    <mergeCell ref="O7:P7"/>
    <mergeCell ref="Q7:Q8"/>
    <mergeCell ref="B9:B17"/>
    <mergeCell ref="B18:B33"/>
    <mergeCell ref="B34:B42"/>
    <mergeCell ref="B43:C4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1" r:id="rId1"/>
  <headerFooter>
    <oddHeader>&amp;RFORM: 27(3)</oddHeader>
    <oddFooter>&amp;Re-Bütçe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7"/>
  <sheetViews>
    <sheetView showGridLines="0" zoomScale="70" zoomScaleNormal="70" zoomScalePageLayoutView="0" workbookViewId="0" topLeftCell="A31">
      <selection activeCell="C51" sqref="C51"/>
    </sheetView>
  </sheetViews>
  <sheetFormatPr defaultColWidth="9.00390625" defaultRowHeight="12.75"/>
  <cols>
    <col min="1" max="1" width="9.125" style="407" customWidth="1"/>
    <col min="2" max="2" width="9.125" style="403" customWidth="1"/>
    <col min="3" max="3" width="23.25390625" style="403" customWidth="1"/>
    <col min="4" max="4" width="12.125" style="403" bestFit="1" customWidth="1"/>
    <col min="5" max="7" width="11.75390625" style="403" customWidth="1"/>
    <col min="8" max="8" width="12.125" style="403" customWidth="1"/>
    <col min="9" max="11" width="11.75390625" style="403" customWidth="1"/>
    <col min="12" max="12" width="12.125" style="403" bestFit="1" customWidth="1"/>
    <col min="13" max="15" width="11.75390625" style="403" customWidth="1"/>
    <col min="16" max="16" width="12.125" style="403" bestFit="1" customWidth="1"/>
    <col min="17" max="20" width="11.75390625" style="403" customWidth="1"/>
    <col min="21" max="16384" width="9.125" style="407" customWidth="1"/>
  </cols>
  <sheetData>
    <row r="1" spans="2:20" s="402" customFormat="1" ht="12.75"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  <c r="R1" s="403"/>
      <c r="S1" s="403"/>
      <c r="T1" s="403"/>
    </row>
    <row r="2" spans="2:20" s="402" customFormat="1" ht="15">
      <c r="B2" s="404" t="s">
        <v>416</v>
      </c>
      <c r="C2" s="405">
        <v>2023</v>
      </c>
      <c r="D2" s="403"/>
      <c r="E2" s="403"/>
      <c r="F2" s="403"/>
      <c r="G2" s="403"/>
      <c r="H2" s="403"/>
      <c r="I2" s="403"/>
      <c r="J2" s="403"/>
      <c r="K2" s="403"/>
      <c r="L2" s="403"/>
      <c r="M2" s="403"/>
      <c r="N2" s="403"/>
      <c r="O2" s="403"/>
      <c r="P2" s="403"/>
      <c r="Q2" s="403"/>
      <c r="R2" s="403"/>
      <c r="S2" s="403"/>
      <c r="T2" s="403"/>
    </row>
    <row r="3" spans="2:20" s="402" customFormat="1" ht="15">
      <c r="B3" s="404" t="s">
        <v>417</v>
      </c>
      <c r="C3" s="405" t="s">
        <v>72</v>
      </c>
      <c r="D3" s="403"/>
      <c r="E3" s="403"/>
      <c r="F3" s="403"/>
      <c r="G3" s="403"/>
      <c r="H3" s="403"/>
      <c r="I3" s="403"/>
      <c r="J3" s="403"/>
      <c r="K3" s="403"/>
      <c r="L3" s="403"/>
      <c r="M3" s="403"/>
      <c r="N3" s="403"/>
      <c r="O3" s="403"/>
      <c r="P3" s="403"/>
      <c r="Q3" s="403"/>
      <c r="R3" s="403"/>
      <c r="S3" s="403"/>
      <c r="T3" s="403"/>
    </row>
    <row r="4" spans="2:20" s="402" customFormat="1" ht="15" thickBot="1">
      <c r="B4" s="403"/>
      <c r="C4" s="406"/>
      <c r="D4" s="403"/>
      <c r="E4" s="403"/>
      <c r="F4" s="403"/>
      <c r="G4" s="403"/>
      <c r="H4" s="403"/>
      <c r="I4" s="403"/>
      <c r="J4" s="403"/>
      <c r="K4" s="403"/>
      <c r="L4" s="403"/>
      <c r="M4" s="403"/>
      <c r="N4" s="403"/>
      <c r="O4" s="403"/>
      <c r="P4" s="403"/>
      <c r="Q4" s="403"/>
      <c r="R4" s="403"/>
      <c r="S4" s="403"/>
      <c r="T4" s="403"/>
    </row>
    <row r="5" spans="1:20" ht="36" customHeight="1" thickTop="1">
      <c r="A5" s="825"/>
      <c r="B5" s="826" t="s">
        <v>418</v>
      </c>
      <c r="C5" s="827"/>
      <c r="D5" s="827"/>
      <c r="E5" s="827"/>
      <c r="F5" s="827"/>
      <c r="G5" s="827"/>
      <c r="H5" s="827"/>
      <c r="I5" s="827"/>
      <c r="J5" s="827"/>
      <c r="K5" s="827"/>
      <c r="L5" s="827"/>
      <c r="M5" s="827"/>
      <c r="N5" s="827"/>
      <c r="O5" s="827"/>
      <c r="P5" s="827"/>
      <c r="Q5" s="827"/>
      <c r="R5" s="827"/>
      <c r="S5" s="827"/>
      <c r="T5" s="828"/>
    </row>
    <row r="6" spans="1:20" ht="23.25" customHeight="1">
      <c r="A6" s="825"/>
      <c r="B6" s="829" t="s">
        <v>419</v>
      </c>
      <c r="C6" s="830"/>
      <c r="D6" s="835" t="s">
        <v>420</v>
      </c>
      <c r="E6" s="836"/>
      <c r="F6" s="836"/>
      <c r="G6" s="836"/>
      <c r="H6" s="836"/>
      <c r="I6" s="836"/>
      <c r="J6" s="836"/>
      <c r="K6" s="836"/>
      <c r="L6" s="836"/>
      <c r="M6" s="836"/>
      <c r="N6" s="836"/>
      <c r="O6" s="836"/>
      <c r="P6" s="836"/>
      <c r="Q6" s="836"/>
      <c r="R6" s="836"/>
      <c r="S6" s="836"/>
      <c r="T6" s="837"/>
    </row>
    <row r="7" spans="1:20" ht="23.25" customHeight="1">
      <c r="A7" s="825"/>
      <c r="B7" s="831"/>
      <c r="C7" s="832"/>
      <c r="D7" s="835" t="s">
        <v>421</v>
      </c>
      <c r="E7" s="836"/>
      <c r="F7" s="836"/>
      <c r="G7" s="836"/>
      <c r="H7" s="836"/>
      <c r="I7" s="836"/>
      <c r="J7" s="836"/>
      <c r="K7" s="836"/>
      <c r="L7" s="836" t="s">
        <v>422</v>
      </c>
      <c r="M7" s="836"/>
      <c r="N7" s="836"/>
      <c r="O7" s="836"/>
      <c r="P7" s="836"/>
      <c r="Q7" s="836"/>
      <c r="R7" s="836"/>
      <c r="S7" s="836"/>
      <c r="T7" s="838" t="s">
        <v>180</v>
      </c>
    </row>
    <row r="8" spans="1:20" ht="23.25" customHeight="1">
      <c r="A8" s="825"/>
      <c r="B8" s="831"/>
      <c r="C8" s="832"/>
      <c r="D8" s="835" t="s">
        <v>423</v>
      </c>
      <c r="E8" s="836"/>
      <c r="F8" s="836"/>
      <c r="G8" s="836"/>
      <c r="H8" s="836" t="s">
        <v>422</v>
      </c>
      <c r="I8" s="836"/>
      <c r="J8" s="836"/>
      <c r="K8" s="836"/>
      <c r="L8" s="836" t="s">
        <v>424</v>
      </c>
      <c r="M8" s="836"/>
      <c r="N8" s="836"/>
      <c r="O8" s="836"/>
      <c r="P8" s="836" t="s">
        <v>422</v>
      </c>
      <c r="Q8" s="836"/>
      <c r="R8" s="836"/>
      <c r="S8" s="836"/>
      <c r="T8" s="839"/>
    </row>
    <row r="9" spans="1:20" s="410" customFormat="1" ht="33" customHeight="1" thickBot="1">
      <c r="A9" s="825"/>
      <c r="B9" s="833"/>
      <c r="C9" s="834"/>
      <c r="D9" s="408" t="s">
        <v>425</v>
      </c>
      <c r="E9" s="409" t="s">
        <v>403</v>
      </c>
      <c r="F9" s="409" t="s">
        <v>402</v>
      </c>
      <c r="G9" s="409" t="s">
        <v>405</v>
      </c>
      <c r="H9" s="409" t="s">
        <v>425</v>
      </c>
      <c r="I9" s="409" t="s">
        <v>403</v>
      </c>
      <c r="J9" s="409" t="s">
        <v>402</v>
      </c>
      <c r="K9" s="409" t="s">
        <v>405</v>
      </c>
      <c r="L9" s="409" t="s">
        <v>425</v>
      </c>
      <c r="M9" s="409" t="s">
        <v>403</v>
      </c>
      <c r="N9" s="409" t="s">
        <v>402</v>
      </c>
      <c r="O9" s="409" t="s">
        <v>405</v>
      </c>
      <c r="P9" s="409" t="s">
        <v>425</v>
      </c>
      <c r="Q9" s="409" t="s">
        <v>403</v>
      </c>
      <c r="R9" s="409" t="s">
        <v>402</v>
      </c>
      <c r="S9" s="409" t="s">
        <v>405</v>
      </c>
      <c r="T9" s="840"/>
    </row>
    <row r="10" spans="1:20" ht="20.25" customHeight="1" thickTop="1">
      <c r="A10" s="825"/>
      <c r="B10" s="841" t="s">
        <v>401</v>
      </c>
      <c r="C10" s="411"/>
      <c r="D10" s="412"/>
      <c r="E10" s="413"/>
      <c r="F10" s="413"/>
      <c r="G10" s="413"/>
      <c r="H10" s="413"/>
      <c r="I10" s="413"/>
      <c r="J10" s="413"/>
      <c r="K10" s="413"/>
      <c r="L10" s="413"/>
      <c r="M10" s="413"/>
      <c r="N10" s="413"/>
      <c r="O10" s="413"/>
      <c r="P10" s="413"/>
      <c r="Q10" s="413"/>
      <c r="R10" s="413"/>
      <c r="S10" s="413"/>
      <c r="T10" s="414">
        <f aca="true" t="shared" si="0" ref="T10:T40">SUM(D10:S10)</f>
        <v>0</v>
      </c>
    </row>
    <row r="11" spans="1:20" ht="20.25" customHeight="1">
      <c r="A11" s="825"/>
      <c r="B11" s="820"/>
      <c r="C11" s="415"/>
      <c r="D11" s="416"/>
      <c r="E11" s="417"/>
      <c r="F11" s="417"/>
      <c r="G11" s="417"/>
      <c r="H11" s="417"/>
      <c r="I11" s="417"/>
      <c r="J11" s="417"/>
      <c r="K11" s="417"/>
      <c r="L11" s="417"/>
      <c r="M11" s="417"/>
      <c r="N11" s="417"/>
      <c r="O11" s="417"/>
      <c r="P11" s="417"/>
      <c r="Q11" s="417"/>
      <c r="R11" s="417"/>
      <c r="S11" s="417"/>
      <c r="T11" s="414">
        <f t="shared" si="0"/>
        <v>0</v>
      </c>
    </row>
    <row r="12" spans="1:20" ht="20.25" customHeight="1">
      <c r="A12" s="825"/>
      <c r="B12" s="820"/>
      <c r="C12" s="415"/>
      <c r="D12" s="416"/>
      <c r="E12" s="417"/>
      <c r="F12" s="417"/>
      <c r="G12" s="417"/>
      <c r="H12" s="417"/>
      <c r="I12" s="417"/>
      <c r="J12" s="417"/>
      <c r="K12" s="417"/>
      <c r="L12" s="417"/>
      <c r="M12" s="417"/>
      <c r="N12" s="417"/>
      <c r="O12" s="417"/>
      <c r="P12" s="417"/>
      <c r="Q12" s="417"/>
      <c r="R12" s="417"/>
      <c r="S12" s="417"/>
      <c r="T12" s="414">
        <f t="shared" si="0"/>
        <v>0</v>
      </c>
    </row>
    <row r="13" spans="1:20" ht="20.25" customHeight="1">
      <c r="A13" s="825"/>
      <c r="B13" s="820"/>
      <c r="C13" s="415"/>
      <c r="D13" s="416"/>
      <c r="E13" s="417"/>
      <c r="F13" s="417"/>
      <c r="G13" s="417"/>
      <c r="H13" s="417"/>
      <c r="I13" s="417"/>
      <c r="J13" s="417"/>
      <c r="K13" s="417"/>
      <c r="L13" s="417"/>
      <c r="M13" s="417"/>
      <c r="N13" s="417"/>
      <c r="O13" s="417"/>
      <c r="P13" s="417"/>
      <c r="Q13" s="417"/>
      <c r="R13" s="417"/>
      <c r="S13" s="417"/>
      <c r="T13" s="414">
        <f t="shared" si="0"/>
        <v>0</v>
      </c>
    </row>
    <row r="14" spans="1:20" ht="20.25" customHeight="1">
      <c r="A14" s="825"/>
      <c r="B14" s="820"/>
      <c r="C14" s="415"/>
      <c r="D14" s="416"/>
      <c r="E14" s="417"/>
      <c r="F14" s="417"/>
      <c r="G14" s="417"/>
      <c r="H14" s="417"/>
      <c r="I14" s="417"/>
      <c r="J14" s="417"/>
      <c r="K14" s="417"/>
      <c r="L14" s="417"/>
      <c r="M14" s="417"/>
      <c r="N14" s="417"/>
      <c r="O14" s="417"/>
      <c r="P14" s="417"/>
      <c r="Q14" s="417"/>
      <c r="R14" s="417"/>
      <c r="S14" s="417"/>
      <c r="T14" s="414">
        <f t="shared" si="0"/>
        <v>0</v>
      </c>
    </row>
    <row r="15" spans="1:20" ht="20.25" customHeight="1">
      <c r="A15" s="825"/>
      <c r="B15" s="820"/>
      <c r="C15" s="415"/>
      <c r="D15" s="416"/>
      <c r="E15" s="417"/>
      <c r="F15" s="417"/>
      <c r="G15" s="417"/>
      <c r="H15" s="417"/>
      <c r="I15" s="417"/>
      <c r="J15" s="417"/>
      <c r="K15" s="417"/>
      <c r="L15" s="417"/>
      <c r="M15" s="417"/>
      <c r="N15" s="417"/>
      <c r="O15" s="417"/>
      <c r="P15" s="417"/>
      <c r="Q15" s="417"/>
      <c r="R15" s="417"/>
      <c r="S15" s="417"/>
      <c r="T15" s="414">
        <f t="shared" si="0"/>
        <v>0</v>
      </c>
    </row>
    <row r="16" spans="1:20" ht="20.25" customHeight="1">
      <c r="A16" s="825"/>
      <c r="B16" s="820"/>
      <c r="C16" s="415"/>
      <c r="D16" s="416"/>
      <c r="E16" s="417"/>
      <c r="F16" s="417"/>
      <c r="G16" s="417"/>
      <c r="H16" s="417"/>
      <c r="I16" s="417"/>
      <c r="J16" s="417"/>
      <c r="K16" s="417"/>
      <c r="L16" s="417"/>
      <c r="M16" s="417"/>
      <c r="N16" s="417"/>
      <c r="O16" s="417"/>
      <c r="P16" s="417"/>
      <c r="Q16" s="417"/>
      <c r="R16" s="417"/>
      <c r="S16" s="417"/>
      <c r="T16" s="414">
        <f t="shared" si="0"/>
        <v>0</v>
      </c>
    </row>
    <row r="17" spans="1:20" ht="20.25" customHeight="1">
      <c r="A17" s="825"/>
      <c r="B17" s="820"/>
      <c r="C17" s="415"/>
      <c r="D17" s="416"/>
      <c r="E17" s="417"/>
      <c r="F17" s="417"/>
      <c r="G17" s="417"/>
      <c r="H17" s="417"/>
      <c r="I17" s="417"/>
      <c r="J17" s="417"/>
      <c r="K17" s="417"/>
      <c r="L17" s="417"/>
      <c r="M17" s="417"/>
      <c r="N17" s="417"/>
      <c r="O17" s="417"/>
      <c r="P17" s="417"/>
      <c r="Q17" s="417"/>
      <c r="R17" s="417"/>
      <c r="S17" s="417"/>
      <c r="T17" s="414">
        <f t="shared" si="0"/>
        <v>0</v>
      </c>
    </row>
    <row r="18" spans="1:20" ht="20.25" customHeight="1">
      <c r="A18" s="825"/>
      <c r="B18" s="821"/>
      <c r="C18" s="418" t="s">
        <v>180</v>
      </c>
      <c r="D18" s="419">
        <f>SUM(D10:D17)</f>
        <v>0</v>
      </c>
      <c r="E18" s="419">
        <f aca="true" t="shared" si="1" ref="E18:S18">SUM(E10:E17)</f>
        <v>0</v>
      </c>
      <c r="F18" s="419">
        <f t="shared" si="1"/>
        <v>0</v>
      </c>
      <c r="G18" s="419">
        <f t="shared" si="1"/>
        <v>0</v>
      </c>
      <c r="H18" s="419">
        <f t="shared" si="1"/>
        <v>0</v>
      </c>
      <c r="I18" s="419">
        <f t="shared" si="1"/>
        <v>0</v>
      </c>
      <c r="J18" s="419">
        <f t="shared" si="1"/>
        <v>0</v>
      </c>
      <c r="K18" s="419">
        <f t="shared" si="1"/>
        <v>0</v>
      </c>
      <c r="L18" s="419">
        <f t="shared" si="1"/>
        <v>0</v>
      </c>
      <c r="M18" s="419">
        <f t="shared" si="1"/>
        <v>0</v>
      </c>
      <c r="N18" s="419">
        <f t="shared" si="1"/>
        <v>0</v>
      </c>
      <c r="O18" s="419">
        <f t="shared" si="1"/>
        <v>0</v>
      </c>
      <c r="P18" s="419">
        <f t="shared" si="1"/>
        <v>0</v>
      </c>
      <c r="Q18" s="419">
        <f t="shared" si="1"/>
        <v>0</v>
      </c>
      <c r="R18" s="419">
        <f t="shared" si="1"/>
        <v>0</v>
      </c>
      <c r="S18" s="419">
        <f t="shared" si="1"/>
        <v>0</v>
      </c>
      <c r="T18" s="420">
        <f t="shared" si="0"/>
        <v>0</v>
      </c>
    </row>
    <row r="19" spans="1:20" ht="20.25" customHeight="1">
      <c r="A19" s="825"/>
      <c r="B19" s="819" t="s">
        <v>400</v>
      </c>
      <c r="C19" s="421"/>
      <c r="D19" s="422"/>
      <c r="E19" s="423"/>
      <c r="F19" s="423"/>
      <c r="G19" s="423"/>
      <c r="H19" s="423"/>
      <c r="I19" s="423"/>
      <c r="J19" s="423"/>
      <c r="K19" s="423"/>
      <c r="L19" s="423"/>
      <c r="M19" s="423"/>
      <c r="N19" s="423"/>
      <c r="O19" s="423"/>
      <c r="P19" s="423"/>
      <c r="Q19" s="423"/>
      <c r="R19" s="423"/>
      <c r="S19" s="423"/>
      <c r="T19" s="414">
        <f t="shared" si="0"/>
        <v>0</v>
      </c>
    </row>
    <row r="20" spans="1:20" ht="20.25" customHeight="1">
      <c r="A20" s="825"/>
      <c r="B20" s="820"/>
      <c r="C20" s="415"/>
      <c r="D20" s="416"/>
      <c r="E20" s="417"/>
      <c r="F20" s="417"/>
      <c r="G20" s="417"/>
      <c r="H20" s="417"/>
      <c r="I20" s="417"/>
      <c r="J20" s="417"/>
      <c r="K20" s="417"/>
      <c r="L20" s="417"/>
      <c r="M20" s="417"/>
      <c r="N20" s="417"/>
      <c r="O20" s="417"/>
      <c r="P20" s="417"/>
      <c r="Q20" s="417"/>
      <c r="R20" s="417"/>
      <c r="S20" s="417"/>
      <c r="T20" s="414">
        <f t="shared" si="0"/>
        <v>0</v>
      </c>
    </row>
    <row r="21" spans="1:20" ht="20.25" customHeight="1">
      <c r="A21" s="825"/>
      <c r="B21" s="820"/>
      <c r="C21" s="415"/>
      <c r="D21" s="416"/>
      <c r="E21" s="417"/>
      <c r="F21" s="417"/>
      <c r="G21" s="417"/>
      <c r="H21" s="417"/>
      <c r="I21" s="417"/>
      <c r="J21" s="417"/>
      <c r="K21" s="417"/>
      <c r="L21" s="417"/>
      <c r="M21" s="417"/>
      <c r="N21" s="417"/>
      <c r="O21" s="417"/>
      <c r="P21" s="417"/>
      <c r="Q21" s="417"/>
      <c r="R21" s="417"/>
      <c r="S21" s="417"/>
      <c r="T21" s="414">
        <f t="shared" si="0"/>
        <v>0</v>
      </c>
    </row>
    <row r="22" spans="1:20" ht="20.25" customHeight="1">
      <c r="A22" s="825"/>
      <c r="B22" s="820"/>
      <c r="C22" s="415"/>
      <c r="D22" s="416"/>
      <c r="E22" s="417"/>
      <c r="F22" s="417"/>
      <c r="G22" s="417"/>
      <c r="H22" s="417"/>
      <c r="I22" s="417"/>
      <c r="J22" s="417"/>
      <c r="K22" s="417"/>
      <c r="L22" s="417"/>
      <c r="M22" s="417"/>
      <c r="N22" s="417"/>
      <c r="O22" s="417"/>
      <c r="P22" s="417"/>
      <c r="Q22" s="417"/>
      <c r="R22" s="417"/>
      <c r="S22" s="417"/>
      <c r="T22" s="414">
        <f t="shared" si="0"/>
        <v>0</v>
      </c>
    </row>
    <row r="23" spans="1:20" ht="20.25" customHeight="1">
      <c r="A23" s="825"/>
      <c r="B23" s="820"/>
      <c r="C23" s="415"/>
      <c r="D23" s="416"/>
      <c r="E23" s="417"/>
      <c r="F23" s="417"/>
      <c r="G23" s="417"/>
      <c r="H23" s="417"/>
      <c r="I23" s="417"/>
      <c r="J23" s="417"/>
      <c r="K23" s="417"/>
      <c r="L23" s="417"/>
      <c r="M23" s="417"/>
      <c r="N23" s="417"/>
      <c r="O23" s="417"/>
      <c r="P23" s="417"/>
      <c r="Q23" s="417"/>
      <c r="R23" s="417"/>
      <c r="S23" s="417"/>
      <c r="T23" s="414">
        <f t="shared" si="0"/>
        <v>0</v>
      </c>
    </row>
    <row r="24" spans="1:20" ht="20.25" customHeight="1">
      <c r="A24" s="825"/>
      <c r="B24" s="820"/>
      <c r="C24" s="415"/>
      <c r="D24" s="416"/>
      <c r="E24" s="417"/>
      <c r="F24" s="417"/>
      <c r="G24" s="417"/>
      <c r="H24" s="417"/>
      <c r="I24" s="417"/>
      <c r="J24" s="417"/>
      <c r="K24" s="417"/>
      <c r="L24" s="417"/>
      <c r="M24" s="417"/>
      <c r="N24" s="417"/>
      <c r="O24" s="417"/>
      <c r="P24" s="417"/>
      <c r="Q24" s="417"/>
      <c r="R24" s="417"/>
      <c r="S24" s="417"/>
      <c r="T24" s="414">
        <f t="shared" si="0"/>
        <v>0</v>
      </c>
    </row>
    <row r="25" spans="1:20" ht="20.25" customHeight="1">
      <c r="A25" s="825"/>
      <c r="B25" s="820"/>
      <c r="C25" s="415"/>
      <c r="D25" s="416"/>
      <c r="E25" s="417"/>
      <c r="F25" s="417"/>
      <c r="G25" s="417"/>
      <c r="H25" s="417"/>
      <c r="I25" s="417"/>
      <c r="J25" s="417"/>
      <c r="K25" s="417"/>
      <c r="L25" s="417"/>
      <c r="M25" s="417"/>
      <c r="N25" s="417"/>
      <c r="O25" s="417"/>
      <c r="P25" s="417"/>
      <c r="Q25" s="417"/>
      <c r="R25" s="417"/>
      <c r="S25" s="417"/>
      <c r="T25" s="414">
        <f t="shared" si="0"/>
        <v>0</v>
      </c>
    </row>
    <row r="26" spans="1:20" ht="20.25" customHeight="1">
      <c r="A26" s="825"/>
      <c r="B26" s="820"/>
      <c r="C26" s="415"/>
      <c r="D26" s="416"/>
      <c r="E26" s="417"/>
      <c r="F26" s="417"/>
      <c r="G26" s="417"/>
      <c r="H26" s="417"/>
      <c r="I26" s="417"/>
      <c r="J26" s="417"/>
      <c r="K26" s="417"/>
      <c r="L26" s="417"/>
      <c r="M26" s="417"/>
      <c r="N26" s="417"/>
      <c r="O26" s="417"/>
      <c r="P26" s="417"/>
      <c r="Q26" s="417"/>
      <c r="R26" s="417"/>
      <c r="S26" s="417"/>
      <c r="T26" s="414">
        <f t="shared" si="0"/>
        <v>0</v>
      </c>
    </row>
    <row r="27" spans="1:20" ht="20.25" customHeight="1">
      <c r="A27" s="825"/>
      <c r="B27" s="820"/>
      <c r="C27" s="415"/>
      <c r="D27" s="416"/>
      <c r="E27" s="417"/>
      <c r="F27" s="417"/>
      <c r="G27" s="417"/>
      <c r="H27" s="417"/>
      <c r="I27" s="417"/>
      <c r="J27" s="417"/>
      <c r="K27" s="417"/>
      <c r="L27" s="417"/>
      <c r="M27" s="417"/>
      <c r="N27" s="417"/>
      <c r="O27" s="417"/>
      <c r="P27" s="417"/>
      <c r="Q27" s="417"/>
      <c r="R27" s="417"/>
      <c r="S27" s="417"/>
      <c r="T27" s="414">
        <f t="shared" si="0"/>
        <v>0</v>
      </c>
    </row>
    <row r="28" spans="1:20" ht="20.25" customHeight="1">
      <c r="A28" s="825"/>
      <c r="B28" s="820"/>
      <c r="C28" s="415"/>
      <c r="D28" s="416"/>
      <c r="E28" s="417"/>
      <c r="F28" s="417"/>
      <c r="G28" s="417"/>
      <c r="H28" s="417"/>
      <c r="I28" s="417"/>
      <c r="J28" s="417"/>
      <c r="K28" s="417"/>
      <c r="L28" s="417"/>
      <c r="M28" s="417"/>
      <c r="N28" s="417"/>
      <c r="O28" s="417"/>
      <c r="P28" s="417"/>
      <c r="Q28" s="417"/>
      <c r="R28" s="417"/>
      <c r="S28" s="417"/>
      <c r="T28" s="414">
        <f t="shared" si="0"/>
        <v>0</v>
      </c>
    </row>
    <row r="29" spans="1:20" ht="20.25" customHeight="1">
      <c r="A29" s="825"/>
      <c r="B29" s="820"/>
      <c r="C29" s="415"/>
      <c r="D29" s="416"/>
      <c r="E29" s="417"/>
      <c r="F29" s="417"/>
      <c r="G29" s="417"/>
      <c r="H29" s="417"/>
      <c r="I29" s="417"/>
      <c r="J29" s="417"/>
      <c r="K29" s="417"/>
      <c r="L29" s="417"/>
      <c r="M29" s="417"/>
      <c r="N29" s="417"/>
      <c r="O29" s="417"/>
      <c r="P29" s="417"/>
      <c r="Q29" s="417"/>
      <c r="R29" s="417"/>
      <c r="S29" s="417"/>
      <c r="T29" s="414">
        <f t="shared" si="0"/>
        <v>0</v>
      </c>
    </row>
    <row r="30" spans="1:20" ht="20.25" customHeight="1">
      <c r="A30" s="825"/>
      <c r="B30" s="820"/>
      <c r="C30" s="415"/>
      <c r="D30" s="416"/>
      <c r="E30" s="417"/>
      <c r="F30" s="417"/>
      <c r="G30" s="417"/>
      <c r="H30" s="417"/>
      <c r="I30" s="417"/>
      <c r="J30" s="417"/>
      <c r="K30" s="417"/>
      <c r="L30" s="417"/>
      <c r="M30" s="417"/>
      <c r="N30" s="417"/>
      <c r="O30" s="417"/>
      <c r="P30" s="417"/>
      <c r="Q30" s="417"/>
      <c r="R30" s="417"/>
      <c r="S30" s="417"/>
      <c r="T30" s="414">
        <f t="shared" si="0"/>
        <v>0</v>
      </c>
    </row>
    <row r="31" spans="1:20" ht="20.25" customHeight="1">
      <c r="A31" s="825"/>
      <c r="B31" s="820"/>
      <c r="C31" s="415"/>
      <c r="D31" s="416"/>
      <c r="E31" s="417"/>
      <c r="F31" s="417"/>
      <c r="G31" s="417"/>
      <c r="H31" s="417"/>
      <c r="I31" s="417"/>
      <c r="J31" s="417"/>
      <c r="K31" s="417"/>
      <c r="L31" s="417"/>
      <c r="M31" s="417"/>
      <c r="N31" s="417"/>
      <c r="O31" s="417"/>
      <c r="P31" s="417"/>
      <c r="Q31" s="417"/>
      <c r="R31" s="417"/>
      <c r="S31" s="417"/>
      <c r="T31" s="414">
        <f t="shared" si="0"/>
        <v>0</v>
      </c>
    </row>
    <row r="32" spans="1:20" ht="20.25" customHeight="1">
      <c r="A32" s="825"/>
      <c r="B32" s="821"/>
      <c r="C32" s="418" t="s">
        <v>180</v>
      </c>
      <c r="D32" s="419">
        <f aca="true" t="shared" si="2" ref="D32:S32">SUM(D19:D31)</f>
        <v>0</v>
      </c>
      <c r="E32" s="419">
        <f t="shared" si="2"/>
        <v>0</v>
      </c>
      <c r="F32" s="419">
        <f t="shared" si="2"/>
        <v>0</v>
      </c>
      <c r="G32" s="419">
        <f t="shared" si="2"/>
        <v>0</v>
      </c>
      <c r="H32" s="419">
        <f t="shared" si="2"/>
        <v>0</v>
      </c>
      <c r="I32" s="419">
        <f t="shared" si="2"/>
        <v>0</v>
      </c>
      <c r="J32" s="419">
        <f t="shared" si="2"/>
        <v>0</v>
      </c>
      <c r="K32" s="419">
        <f t="shared" si="2"/>
        <v>0</v>
      </c>
      <c r="L32" s="419">
        <f t="shared" si="2"/>
        <v>0</v>
      </c>
      <c r="M32" s="419">
        <f t="shared" si="2"/>
        <v>0</v>
      </c>
      <c r="N32" s="419">
        <f t="shared" si="2"/>
        <v>0</v>
      </c>
      <c r="O32" s="419">
        <f t="shared" si="2"/>
        <v>0</v>
      </c>
      <c r="P32" s="419">
        <f t="shared" si="2"/>
        <v>0</v>
      </c>
      <c r="Q32" s="419">
        <f t="shared" si="2"/>
        <v>0</v>
      </c>
      <c r="R32" s="419">
        <f t="shared" si="2"/>
        <v>0</v>
      </c>
      <c r="S32" s="419">
        <f t="shared" si="2"/>
        <v>0</v>
      </c>
      <c r="T32" s="420">
        <f t="shared" si="0"/>
        <v>0</v>
      </c>
    </row>
    <row r="33" spans="1:20" ht="20.25" customHeight="1">
      <c r="A33" s="825"/>
      <c r="B33" s="819" t="s">
        <v>399</v>
      </c>
      <c r="C33" s="421"/>
      <c r="D33" s="422"/>
      <c r="E33" s="423"/>
      <c r="F33" s="423"/>
      <c r="G33" s="423"/>
      <c r="H33" s="423"/>
      <c r="I33" s="423"/>
      <c r="J33" s="423"/>
      <c r="K33" s="423"/>
      <c r="L33" s="423"/>
      <c r="M33" s="423"/>
      <c r="N33" s="423"/>
      <c r="O33" s="423"/>
      <c r="P33" s="423"/>
      <c r="Q33" s="423"/>
      <c r="R33" s="423"/>
      <c r="S33" s="423"/>
      <c r="T33" s="414">
        <f t="shared" si="0"/>
        <v>0</v>
      </c>
    </row>
    <row r="34" spans="1:20" ht="20.25" customHeight="1">
      <c r="A34" s="825"/>
      <c r="B34" s="820"/>
      <c r="C34" s="415"/>
      <c r="D34" s="416"/>
      <c r="E34" s="417"/>
      <c r="F34" s="417"/>
      <c r="G34" s="417"/>
      <c r="H34" s="417"/>
      <c r="I34" s="417"/>
      <c r="J34" s="417"/>
      <c r="K34" s="417"/>
      <c r="L34" s="417"/>
      <c r="M34" s="417"/>
      <c r="N34" s="417"/>
      <c r="O34" s="417"/>
      <c r="P34" s="417"/>
      <c r="Q34" s="417"/>
      <c r="R34" s="417"/>
      <c r="S34" s="417"/>
      <c r="T34" s="414">
        <f t="shared" si="0"/>
        <v>0</v>
      </c>
    </row>
    <row r="35" spans="1:20" ht="20.25" customHeight="1">
      <c r="A35" s="825"/>
      <c r="B35" s="820"/>
      <c r="C35" s="415"/>
      <c r="D35" s="416"/>
      <c r="E35" s="417"/>
      <c r="F35" s="417"/>
      <c r="G35" s="417"/>
      <c r="H35" s="417"/>
      <c r="I35" s="417"/>
      <c r="J35" s="417"/>
      <c r="K35" s="417"/>
      <c r="L35" s="417"/>
      <c r="M35" s="417"/>
      <c r="N35" s="417"/>
      <c r="O35" s="417"/>
      <c r="P35" s="417"/>
      <c r="Q35" s="417"/>
      <c r="R35" s="417"/>
      <c r="S35" s="417"/>
      <c r="T35" s="414">
        <f t="shared" si="0"/>
        <v>0</v>
      </c>
    </row>
    <row r="36" spans="1:20" ht="20.25" customHeight="1">
      <c r="A36" s="825"/>
      <c r="B36" s="820"/>
      <c r="C36" s="415"/>
      <c r="D36" s="416"/>
      <c r="E36" s="417"/>
      <c r="F36" s="417"/>
      <c r="G36" s="417"/>
      <c r="H36" s="417"/>
      <c r="I36" s="417"/>
      <c r="J36" s="417"/>
      <c r="K36" s="417"/>
      <c r="L36" s="417"/>
      <c r="M36" s="417"/>
      <c r="N36" s="417"/>
      <c r="O36" s="417"/>
      <c r="P36" s="417"/>
      <c r="Q36" s="417"/>
      <c r="R36" s="417"/>
      <c r="S36" s="417"/>
      <c r="T36" s="414">
        <f t="shared" si="0"/>
        <v>0</v>
      </c>
    </row>
    <row r="37" spans="1:20" ht="20.25" customHeight="1">
      <c r="A37" s="825"/>
      <c r="B37" s="820"/>
      <c r="C37" s="415"/>
      <c r="D37" s="416"/>
      <c r="E37" s="417"/>
      <c r="F37" s="417"/>
      <c r="G37" s="417"/>
      <c r="H37" s="417"/>
      <c r="I37" s="417"/>
      <c r="J37" s="417"/>
      <c r="K37" s="417"/>
      <c r="L37" s="417"/>
      <c r="M37" s="417"/>
      <c r="N37" s="417"/>
      <c r="O37" s="417"/>
      <c r="P37" s="417"/>
      <c r="Q37" s="417"/>
      <c r="R37" s="417"/>
      <c r="S37" s="417"/>
      <c r="T37" s="414">
        <f t="shared" si="0"/>
        <v>0</v>
      </c>
    </row>
    <row r="38" spans="1:20" ht="20.25" customHeight="1">
      <c r="A38" s="825"/>
      <c r="B38" s="820"/>
      <c r="C38" s="415"/>
      <c r="D38" s="416"/>
      <c r="E38" s="417"/>
      <c r="F38" s="417"/>
      <c r="G38" s="417"/>
      <c r="H38" s="417"/>
      <c r="I38" s="417"/>
      <c r="J38" s="417"/>
      <c r="K38" s="417"/>
      <c r="L38" s="417"/>
      <c r="M38" s="417"/>
      <c r="N38" s="417"/>
      <c r="O38" s="417"/>
      <c r="P38" s="417"/>
      <c r="Q38" s="417"/>
      <c r="R38" s="417"/>
      <c r="S38" s="417"/>
      <c r="T38" s="414">
        <f t="shared" si="0"/>
        <v>0</v>
      </c>
    </row>
    <row r="39" spans="1:20" ht="20.25" customHeight="1">
      <c r="A39" s="825"/>
      <c r="B39" s="820"/>
      <c r="C39" s="415"/>
      <c r="D39" s="416"/>
      <c r="E39" s="417"/>
      <c r="F39" s="417"/>
      <c r="G39" s="417"/>
      <c r="H39" s="417"/>
      <c r="I39" s="417"/>
      <c r="J39" s="417"/>
      <c r="K39" s="417"/>
      <c r="L39" s="417"/>
      <c r="M39" s="417"/>
      <c r="N39" s="417"/>
      <c r="O39" s="417"/>
      <c r="P39" s="417"/>
      <c r="Q39" s="417"/>
      <c r="R39" s="417"/>
      <c r="S39" s="417"/>
      <c r="T39" s="414">
        <f t="shared" si="0"/>
        <v>0</v>
      </c>
    </row>
    <row r="40" spans="1:20" ht="20.25" customHeight="1">
      <c r="A40" s="825"/>
      <c r="B40" s="820"/>
      <c r="C40" s="415"/>
      <c r="D40" s="416"/>
      <c r="E40" s="417"/>
      <c r="F40" s="417"/>
      <c r="G40" s="417"/>
      <c r="H40" s="417"/>
      <c r="I40" s="417"/>
      <c r="J40" s="417"/>
      <c r="K40" s="417"/>
      <c r="L40" s="417"/>
      <c r="M40" s="417"/>
      <c r="N40" s="417"/>
      <c r="O40" s="417"/>
      <c r="P40" s="417"/>
      <c r="Q40" s="417"/>
      <c r="R40" s="417"/>
      <c r="S40" s="417"/>
      <c r="T40" s="414">
        <f t="shared" si="0"/>
        <v>0</v>
      </c>
    </row>
    <row r="41" spans="1:20" ht="20.25" customHeight="1" thickBot="1">
      <c r="A41" s="825"/>
      <c r="B41" s="822"/>
      <c r="C41" s="424" t="s">
        <v>180</v>
      </c>
      <c r="D41" s="419">
        <f aca="true" t="shared" si="3" ref="D41:S41">SUM(D33:D40)</f>
        <v>0</v>
      </c>
      <c r="E41" s="419">
        <f t="shared" si="3"/>
        <v>0</v>
      </c>
      <c r="F41" s="419">
        <f t="shared" si="3"/>
        <v>0</v>
      </c>
      <c r="G41" s="419">
        <f t="shared" si="3"/>
        <v>0</v>
      </c>
      <c r="H41" s="419">
        <f t="shared" si="3"/>
        <v>0</v>
      </c>
      <c r="I41" s="419">
        <f t="shared" si="3"/>
        <v>0</v>
      </c>
      <c r="J41" s="419">
        <f t="shared" si="3"/>
        <v>0</v>
      </c>
      <c r="K41" s="419">
        <f t="shared" si="3"/>
        <v>0</v>
      </c>
      <c r="L41" s="419">
        <f t="shared" si="3"/>
        <v>0</v>
      </c>
      <c r="M41" s="419">
        <f t="shared" si="3"/>
        <v>0</v>
      </c>
      <c r="N41" s="419">
        <f t="shared" si="3"/>
        <v>0</v>
      </c>
      <c r="O41" s="419">
        <f t="shared" si="3"/>
        <v>0</v>
      </c>
      <c r="P41" s="419">
        <f t="shared" si="3"/>
        <v>0</v>
      </c>
      <c r="Q41" s="419">
        <f t="shared" si="3"/>
        <v>0</v>
      </c>
      <c r="R41" s="419">
        <f t="shared" si="3"/>
        <v>0</v>
      </c>
      <c r="S41" s="419">
        <f t="shared" si="3"/>
        <v>0</v>
      </c>
      <c r="T41" s="414">
        <f>SUM(D41:S41)</f>
        <v>0</v>
      </c>
    </row>
    <row r="42" spans="1:20" ht="31.5" customHeight="1" thickBot="1" thickTop="1">
      <c r="A42" s="825"/>
      <c r="B42" s="823" t="s">
        <v>398</v>
      </c>
      <c r="C42" s="824"/>
      <c r="D42" s="425">
        <f>D18+D32+D41</f>
        <v>0</v>
      </c>
      <c r="E42" s="425">
        <f aca="true" t="shared" si="4" ref="E42:T42">E18+E32+E41</f>
        <v>0</v>
      </c>
      <c r="F42" s="425">
        <f t="shared" si="4"/>
        <v>0</v>
      </c>
      <c r="G42" s="425">
        <f t="shared" si="4"/>
        <v>0</v>
      </c>
      <c r="H42" s="425">
        <f t="shared" si="4"/>
        <v>0</v>
      </c>
      <c r="I42" s="425">
        <f t="shared" si="4"/>
        <v>0</v>
      </c>
      <c r="J42" s="425">
        <f t="shared" si="4"/>
        <v>0</v>
      </c>
      <c r="K42" s="425">
        <f t="shared" si="4"/>
        <v>0</v>
      </c>
      <c r="L42" s="425">
        <f t="shared" si="4"/>
        <v>0</v>
      </c>
      <c r="M42" s="425">
        <f t="shared" si="4"/>
        <v>0</v>
      </c>
      <c r="N42" s="425">
        <f t="shared" si="4"/>
        <v>0</v>
      </c>
      <c r="O42" s="425">
        <f t="shared" si="4"/>
        <v>0</v>
      </c>
      <c r="P42" s="425">
        <f t="shared" si="4"/>
        <v>0</v>
      </c>
      <c r="Q42" s="425">
        <f t="shared" si="4"/>
        <v>0</v>
      </c>
      <c r="R42" s="425">
        <f t="shared" si="4"/>
        <v>0</v>
      </c>
      <c r="S42" s="425">
        <f t="shared" si="4"/>
        <v>0</v>
      </c>
      <c r="T42" s="426">
        <f t="shared" si="4"/>
        <v>0</v>
      </c>
    </row>
    <row r="43" spans="1:19" ht="13.5" thickTop="1">
      <c r="A43" s="825"/>
      <c r="B43" s="427"/>
      <c r="C43" s="428"/>
      <c r="D43" s="130"/>
      <c r="E43" s="130"/>
      <c r="F43" s="130"/>
      <c r="G43" s="130"/>
      <c r="H43" s="130"/>
      <c r="I43" s="130"/>
      <c r="J43" s="130"/>
      <c r="K43" s="130"/>
      <c r="L43" s="130"/>
      <c r="M43" s="130"/>
      <c r="N43" s="130"/>
      <c r="O43" s="130"/>
      <c r="P43" s="130"/>
      <c r="Q43" s="130"/>
      <c r="R43" s="130"/>
      <c r="S43" s="130"/>
    </row>
    <row r="44" ht="12.75">
      <c r="A44" s="825"/>
    </row>
    <row r="45" spans="1:20" ht="18.75" customHeight="1">
      <c r="A45" s="825"/>
      <c r="B45" s="501" t="s">
        <v>584</v>
      </c>
      <c r="T45" s="429"/>
    </row>
    <row r="46" spans="1:20" s="430" customFormat="1" ht="12.75">
      <c r="A46" s="825"/>
      <c r="B46" s="501" t="s">
        <v>585</v>
      </c>
      <c r="C46" s="403"/>
      <c r="D46" s="403"/>
      <c r="E46" s="403"/>
      <c r="F46" s="403"/>
      <c r="G46" s="403"/>
      <c r="H46" s="403"/>
      <c r="I46" s="403"/>
      <c r="J46" s="403"/>
      <c r="K46" s="403"/>
      <c r="L46" s="403"/>
      <c r="M46" s="403"/>
      <c r="N46" s="403"/>
      <c r="O46" s="403"/>
      <c r="P46" s="403"/>
      <c r="Q46" s="403"/>
      <c r="R46" s="403"/>
      <c r="S46" s="403"/>
      <c r="T46" s="429"/>
    </row>
    <row r="47" ht="19.5" customHeight="1">
      <c r="B47" s="501" t="s">
        <v>587</v>
      </c>
    </row>
  </sheetData>
  <sheetProtection/>
  <mergeCells count="15">
    <mergeCell ref="D8:G8"/>
    <mergeCell ref="H8:K8"/>
    <mergeCell ref="L8:O8"/>
    <mergeCell ref="P8:S8"/>
    <mergeCell ref="B10:B18"/>
    <mergeCell ref="B19:B32"/>
    <mergeCell ref="B33:B41"/>
    <mergeCell ref="B42:C42"/>
    <mergeCell ref="A5:A46"/>
    <mergeCell ref="B5:T5"/>
    <mergeCell ref="B6:C9"/>
    <mergeCell ref="D6:T6"/>
    <mergeCell ref="D7:K7"/>
    <mergeCell ref="L7:S7"/>
    <mergeCell ref="T7:T9"/>
  </mergeCells>
  <printOptions horizontalCentered="1"/>
  <pageMargins left="0.4330708661417323" right="0.4330708661417323" top="0.5511811023622047" bottom="0.35433070866141736" header="0.31496062992125984" footer="0.2362204724409449"/>
  <pageSetup fitToHeight="1" fitToWidth="1" horizontalDpi="600" verticalDpi="600" orientation="landscape" paperSize="9" scale="54" r:id="rId1"/>
  <headerFooter alignWithMargins="0">
    <oddHeader>&amp;RFORM: 27(4)</oddHeader>
    <oddFooter>&amp;Re-Bütçe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4"/>
  <sheetViews>
    <sheetView zoomScalePageLayoutView="0" workbookViewId="0" topLeftCell="A16">
      <selection activeCell="G27" sqref="G27"/>
    </sheetView>
  </sheetViews>
  <sheetFormatPr defaultColWidth="9.00390625" defaultRowHeight="12.75"/>
  <cols>
    <col min="1" max="1" width="5.25390625" style="289" customWidth="1"/>
    <col min="2" max="2" width="0" style="289" hidden="1" customWidth="1"/>
    <col min="3" max="3" width="8.00390625" style="289" customWidth="1"/>
    <col min="4" max="4" width="7.00390625" style="289" customWidth="1"/>
    <col min="5" max="5" width="25.375" style="289" customWidth="1"/>
    <col min="6" max="6" width="24.125" style="289" customWidth="1"/>
    <col min="7" max="7" width="23.00390625" style="289" customWidth="1"/>
    <col min="8" max="16384" width="9.125" style="289" customWidth="1"/>
  </cols>
  <sheetData>
    <row r="2" spans="3:12" ht="18.75" customHeight="1">
      <c r="C2" s="857" t="s">
        <v>426</v>
      </c>
      <c r="D2" s="857"/>
      <c r="E2" s="857"/>
      <c r="F2" s="857"/>
      <c r="G2" s="857"/>
      <c r="H2" s="289" t="s">
        <v>427</v>
      </c>
      <c r="I2" s="289" t="s">
        <v>427</v>
      </c>
      <c r="J2" s="289" t="s">
        <v>427</v>
      </c>
      <c r="K2" s="289" t="s">
        <v>427</v>
      </c>
      <c r="L2" s="289" t="s">
        <v>427</v>
      </c>
    </row>
    <row r="3" spans="3:12" ht="14.25">
      <c r="C3" s="289" t="s">
        <v>427</v>
      </c>
      <c r="E3" s="289" t="s">
        <v>427</v>
      </c>
      <c r="F3" s="289" t="s">
        <v>427</v>
      </c>
      <c r="G3" s="289" t="s">
        <v>427</v>
      </c>
      <c r="H3" s="289" t="s">
        <v>427</v>
      </c>
      <c r="I3" s="289" t="s">
        <v>427</v>
      </c>
      <c r="J3" s="289" t="s">
        <v>427</v>
      </c>
      <c r="K3" s="289" t="s">
        <v>427</v>
      </c>
      <c r="L3" s="289" t="s">
        <v>427</v>
      </c>
    </row>
    <row r="4" spans="3:12" ht="21" customHeight="1">
      <c r="C4" s="858" t="s">
        <v>428</v>
      </c>
      <c r="D4" s="858"/>
      <c r="E4" s="628">
        <v>2023</v>
      </c>
      <c r="F4" s="431" t="s">
        <v>427</v>
      </c>
      <c r="G4" s="431"/>
      <c r="I4" s="289" t="s">
        <v>427</v>
      </c>
      <c r="J4" s="289" t="s">
        <v>427</v>
      </c>
      <c r="K4" s="289" t="s">
        <v>427</v>
      </c>
      <c r="L4" s="289" t="s">
        <v>427</v>
      </c>
    </row>
    <row r="5" spans="3:12" ht="18" customHeight="1">
      <c r="C5" s="859" t="s">
        <v>429</v>
      </c>
      <c r="D5" s="859"/>
      <c r="E5" s="860" t="s">
        <v>72</v>
      </c>
      <c r="F5" s="860"/>
      <c r="G5" s="860"/>
      <c r="I5" s="289" t="s">
        <v>427</v>
      </c>
      <c r="J5" s="289" t="s">
        <v>427</v>
      </c>
      <c r="K5" s="289" t="s">
        <v>427</v>
      </c>
      <c r="L5" s="289" t="s">
        <v>427</v>
      </c>
    </row>
    <row r="6" spans="3:7" ht="15.75" thickBot="1">
      <c r="C6" s="432"/>
      <c r="D6" s="432"/>
      <c r="E6" s="431"/>
      <c r="F6" s="431"/>
      <c r="G6" s="431"/>
    </row>
    <row r="7" spans="3:7" ht="27" customHeight="1" thickBot="1">
      <c r="C7" s="861"/>
      <c r="D7" s="862"/>
      <c r="E7" s="863"/>
      <c r="F7" s="433" t="s">
        <v>588</v>
      </c>
      <c r="G7" s="433" t="s">
        <v>589</v>
      </c>
    </row>
    <row r="8" spans="3:7" ht="35.25" customHeight="1">
      <c r="C8" s="864" t="s">
        <v>430</v>
      </c>
      <c r="D8" s="865"/>
      <c r="E8" s="866"/>
      <c r="F8" s="434">
        <f>F9+F13+F14</f>
        <v>0</v>
      </c>
      <c r="G8" s="435">
        <f>G9+G13+G14</f>
        <v>0</v>
      </c>
    </row>
    <row r="9" spans="3:7" ht="35.25" customHeight="1">
      <c r="C9" s="846"/>
      <c r="D9" s="848" t="s">
        <v>431</v>
      </c>
      <c r="E9" s="849"/>
      <c r="F9" s="436">
        <f>SUM(F10:F12)</f>
        <v>0</v>
      </c>
      <c r="G9" s="437">
        <f>SUM(G10:G12)</f>
        <v>0</v>
      </c>
    </row>
    <row r="10" spans="2:7" ht="35.25" customHeight="1">
      <c r="B10" s="289" t="s">
        <v>432</v>
      </c>
      <c r="C10" s="847"/>
      <c r="D10" s="438"/>
      <c r="E10" s="439" t="s">
        <v>433</v>
      </c>
      <c r="F10" s="440"/>
      <c r="G10" s="441"/>
    </row>
    <row r="11" spans="2:7" ht="35.25" customHeight="1">
      <c r="B11" s="289" t="s">
        <v>434</v>
      </c>
      <c r="C11" s="847"/>
      <c r="D11" s="438"/>
      <c r="E11" s="442" t="s">
        <v>435</v>
      </c>
      <c r="F11" s="440"/>
      <c r="G11" s="441"/>
    </row>
    <row r="12" spans="2:7" ht="35.25" customHeight="1">
      <c r="B12" s="289" t="s">
        <v>436</v>
      </c>
      <c r="C12" s="847"/>
      <c r="D12" s="438"/>
      <c r="E12" s="443" t="s">
        <v>590</v>
      </c>
      <c r="F12" s="440"/>
      <c r="G12" s="441"/>
    </row>
    <row r="13" spans="2:7" ht="35.25" customHeight="1">
      <c r="B13" s="289" t="s">
        <v>437</v>
      </c>
      <c r="C13" s="847"/>
      <c r="D13" s="850" t="s">
        <v>438</v>
      </c>
      <c r="E13" s="851"/>
      <c r="F13" s="440"/>
      <c r="G13" s="441"/>
    </row>
    <row r="14" spans="3:7" ht="35.25" customHeight="1">
      <c r="C14" s="847"/>
      <c r="D14" s="850" t="s">
        <v>591</v>
      </c>
      <c r="E14" s="851"/>
      <c r="F14" s="440"/>
      <c r="G14" s="441"/>
    </row>
    <row r="15" spans="3:7" ht="35.25" customHeight="1">
      <c r="C15" s="852" t="s">
        <v>439</v>
      </c>
      <c r="D15" s="855"/>
      <c r="E15" s="856"/>
      <c r="F15" s="444">
        <f>F16+F17</f>
        <v>0</v>
      </c>
      <c r="G15" s="444">
        <f>G16+G17</f>
        <v>0</v>
      </c>
    </row>
    <row r="16" spans="2:7" ht="35.25" customHeight="1">
      <c r="B16" s="289" t="s">
        <v>440</v>
      </c>
      <c r="C16" s="846"/>
      <c r="D16" s="848" t="s">
        <v>441</v>
      </c>
      <c r="E16" s="849"/>
      <c r="F16" s="436"/>
      <c r="G16" s="437"/>
    </row>
    <row r="17" spans="2:7" ht="35.25" customHeight="1">
      <c r="B17" s="289" t="s">
        <v>442</v>
      </c>
      <c r="C17" s="847"/>
      <c r="D17" s="850" t="s">
        <v>443</v>
      </c>
      <c r="E17" s="851"/>
      <c r="F17" s="446"/>
      <c r="G17" s="441"/>
    </row>
    <row r="18" spans="2:7" ht="35.25" customHeight="1">
      <c r="B18" s="289" t="s">
        <v>444</v>
      </c>
      <c r="C18" s="852" t="s">
        <v>445</v>
      </c>
      <c r="D18" s="853"/>
      <c r="E18" s="854"/>
      <c r="F18" s="444"/>
      <c r="G18" s="445"/>
    </row>
    <row r="19" spans="2:7" ht="35.25" customHeight="1">
      <c r="B19" s="289" t="s">
        <v>446</v>
      </c>
      <c r="C19" s="852" t="s">
        <v>447</v>
      </c>
      <c r="D19" s="853"/>
      <c r="E19" s="854"/>
      <c r="F19" s="444"/>
      <c r="G19" s="445"/>
    </row>
    <row r="20" spans="2:7" ht="35.25" customHeight="1" thickBot="1">
      <c r="B20" s="289" t="s">
        <v>448</v>
      </c>
      <c r="C20" s="842" t="s">
        <v>449</v>
      </c>
      <c r="D20" s="843"/>
      <c r="E20" s="844"/>
      <c r="F20" s="447"/>
      <c r="G20" s="448"/>
    </row>
    <row r="21" spans="3:7" ht="15">
      <c r="C21" s="845"/>
      <c r="D21" s="845"/>
      <c r="E21" s="845"/>
      <c r="F21" s="845"/>
      <c r="G21" s="845"/>
    </row>
    <row r="22" ht="14.25">
      <c r="C22" s="289" t="s">
        <v>592</v>
      </c>
    </row>
    <row r="23" ht="14.25">
      <c r="C23" s="289" t="s">
        <v>593</v>
      </c>
    </row>
    <row r="24" ht="14.25">
      <c r="C24" s="289" t="s">
        <v>594</v>
      </c>
    </row>
  </sheetData>
  <sheetProtection/>
  <mergeCells count="18">
    <mergeCell ref="C8:E8"/>
    <mergeCell ref="C9:C14"/>
    <mergeCell ref="D9:E9"/>
    <mergeCell ref="D13:E13"/>
    <mergeCell ref="D14:E14"/>
    <mergeCell ref="C15:E15"/>
    <mergeCell ref="C2:G2"/>
    <mergeCell ref="C4:D4"/>
    <mergeCell ref="C5:D5"/>
    <mergeCell ref="E5:G5"/>
    <mergeCell ref="C7:E7"/>
    <mergeCell ref="C20:E20"/>
    <mergeCell ref="C21:G21"/>
    <mergeCell ref="C16:C17"/>
    <mergeCell ref="D16:E16"/>
    <mergeCell ref="D17:E17"/>
    <mergeCell ref="C18:E18"/>
    <mergeCell ref="C19:E1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92" r:id="rId1"/>
  <headerFooter>
    <oddHeader>&amp;RForm 27/5</oddHeader>
    <oddFooter>&amp;Re-bütçe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17"/>
  <sheetViews>
    <sheetView zoomScalePageLayoutView="0" workbookViewId="0" topLeftCell="A10">
      <selection activeCell="C18" sqref="C18"/>
    </sheetView>
  </sheetViews>
  <sheetFormatPr defaultColWidth="9.00390625" defaultRowHeight="12.75"/>
  <cols>
    <col min="1" max="1" width="3.25390625" style="316" customWidth="1"/>
    <col min="2" max="2" width="3.25390625" style="316" hidden="1" customWidth="1"/>
    <col min="3" max="5" width="4.375" style="316" customWidth="1"/>
    <col min="6" max="6" width="5.125" style="316" customWidth="1"/>
    <col min="7" max="7" width="47.375" style="316" customWidth="1"/>
    <col min="8" max="8" width="26.00390625" style="316" customWidth="1"/>
    <col min="9" max="10" width="29.25390625" style="316" customWidth="1"/>
    <col min="11" max="11" width="25.75390625" style="316" customWidth="1"/>
    <col min="12" max="16384" width="9.125" style="316" customWidth="1"/>
  </cols>
  <sheetData>
    <row r="2" spans="3:11" ht="21.75" customHeight="1">
      <c r="C2" s="778" t="s">
        <v>450</v>
      </c>
      <c r="D2" s="778"/>
      <c r="E2" s="778"/>
      <c r="F2" s="778"/>
      <c r="G2" s="778"/>
      <c r="H2" s="778"/>
      <c r="I2" s="778"/>
      <c r="J2" s="778"/>
      <c r="K2" s="778"/>
    </row>
    <row r="3" spans="3:11" ht="12.75">
      <c r="C3" s="317"/>
      <c r="D3" s="317"/>
      <c r="E3" s="317"/>
      <c r="F3" s="317"/>
      <c r="G3" s="317"/>
      <c r="H3" s="317"/>
      <c r="I3" s="317"/>
      <c r="J3" s="317"/>
      <c r="K3" s="318"/>
    </row>
    <row r="4" spans="2:11" ht="24.75" customHeight="1">
      <c r="B4" s="319"/>
      <c r="C4" s="779" t="s">
        <v>0</v>
      </c>
      <c r="D4" s="780"/>
      <c r="E4" s="781"/>
      <c r="F4" s="317" t="s">
        <v>1</v>
      </c>
      <c r="G4" s="782">
        <v>2023</v>
      </c>
      <c r="H4" s="782"/>
      <c r="I4" s="782"/>
      <c r="J4" s="320"/>
      <c r="K4" s="318"/>
    </row>
    <row r="5" spans="2:11" ht="24.75" customHeight="1">
      <c r="B5" s="319"/>
      <c r="C5" s="779" t="s">
        <v>2</v>
      </c>
      <c r="D5" s="780"/>
      <c r="E5" s="781"/>
      <c r="F5" s="317" t="s">
        <v>1</v>
      </c>
      <c r="G5" s="782" t="s">
        <v>72</v>
      </c>
      <c r="H5" s="782"/>
      <c r="I5" s="782"/>
      <c r="J5" s="320"/>
      <c r="K5" s="318"/>
    </row>
    <row r="6" spans="2:11" ht="24.75" customHeight="1">
      <c r="B6" s="319"/>
      <c r="C6" s="779" t="s">
        <v>451</v>
      </c>
      <c r="D6" s="780"/>
      <c r="E6" s="781"/>
      <c r="F6" s="449" t="s">
        <v>1</v>
      </c>
      <c r="G6" s="450"/>
      <c r="H6" s="450"/>
      <c r="I6" s="450"/>
      <c r="J6" s="450"/>
      <c r="K6" s="451"/>
    </row>
    <row r="7" spans="2:11" ht="11.25" customHeight="1" thickBot="1">
      <c r="B7" s="452"/>
      <c r="C7" s="867"/>
      <c r="D7" s="868"/>
      <c r="E7" s="869"/>
      <c r="F7" s="453"/>
      <c r="G7" s="453"/>
      <c r="H7" s="453"/>
      <c r="I7" s="453"/>
      <c r="J7" s="453"/>
      <c r="K7" s="453"/>
    </row>
    <row r="8" spans="2:11" s="326" customFormat="1" ht="48.75" customHeight="1" thickBot="1">
      <c r="B8" s="321"/>
      <c r="C8" s="870"/>
      <c r="D8" s="871"/>
      <c r="E8" s="871"/>
      <c r="F8" s="871"/>
      <c r="G8" s="872"/>
      <c r="H8" s="454" t="s">
        <v>452</v>
      </c>
      <c r="I8" s="454" t="s">
        <v>453</v>
      </c>
      <c r="J8" s="455" t="s">
        <v>454</v>
      </c>
      <c r="K8" s="456" t="s">
        <v>455</v>
      </c>
    </row>
    <row r="9" spans="2:11" s="331" customFormat="1" ht="30" customHeight="1">
      <c r="B9" s="327" t="s">
        <v>456</v>
      </c>
      <c r="C9" s="873" t="s">
        <v>457</v>
      </c>
      <c r="D9" s="874"/>
      <c r="E9" s="874"/>
      <c r="F9" s="875"/>
      <c r="G9" s="328" t="s">
        <v>458</v>
      </c>
      <c r="H9" s="329"/>
      <c r="I9" s="329"/>
      <c r="J9" s="457"/>
      <c r="K9" s="330"/>
    </row>
    <row r="10" spans="2:11" s="331" customFormat="1" ht="30" customHeight="1">
      <c r="B10" s="327" t="s">
        <v>459</v>
      </c>
      <c r="C10" s="876"/>
      <c r="D10" s="877"/>
      <c r="E10" s="877"/>
      <c r="F10" s="878"/>
      <c r="G10" s="332" t="s">
        <v>460</v>
      </c>
      <c r="H10" s="333"/>
      <c r="I10" s="333"/>
      <c r="J10" s="458"/>
      <c r="K10" s="334"/>
    </row>
    <row r="11" spans="2:11" s="331" customFormat="1" ht="30" customHeight="1" thickBot="1">
      <c r="B11" s="327" t="s">
        <v>461</v>
      </c>
      <c r="C11" s="876"/>
      <c r="D11" s="877"/>
      <c r="E11" s="877"/>
      <c r="F11" s="878"/>
      <c r="G11" s="332" t="s">
        <v>462</v>
      </c>
      <c r="H11" s="333"/>
      <c r="I11" s="333"/>
      <c r="J11" s="458"/>
      <c r="K11" s="334"/>
    </row>
    <row r="12" spans="2:11" s="331" customFormat="1" ht="30" customHeight="1">
      <c r="B12" s="327" t="s">
        <v>463</v>
      </c>
      <c r="C12" s="879" t="s">
        <v>464</v>
      </c>
      <c r="D12" s="880"/>
      <c r="E12" s="880"/>
      <c r="F12" s="881"/>
      <c r="G12" s="328" t="s">
        <v>458</v>
      </c>
      <c r="H12" s="329"/>
      <c r="I12" s="329"/>
      <c r="J12" s="457"/>
      <c r="K12" s="330"/>
    </row>
    <row r="13" spans="2:11" s="331" customFormat="1" ht="30" customHeight="1" thickBot="1">
      <c r="B13" s="327" t="s">
        <v>465</v>
      </c>
      <c r="C13" s="882"/>
      <c r="D13" s="883"/>
      <c r="E13" s="883"/>
      <c r="F13" s="884"/>
      <c r="G13" s="335" t="s">
        <v>460</v>
      </c>
      <c r="H13" s="336"/>
      <c r="I13" s="336"/>
      <c r="J13" s="459"/>
      <c r="K13" s="337"/>
    </row>
    <row r="14" spans="2:11" s="331" customFormat="1" ht="22.5" customHeight="1" hidden="1" thickBot="1">
      <c r="B14" s="350"/>
      <c r="C14" s="351"/>
      <c r="D14" s="352" t="s">
        <v>80</v>
      </c>
      <c r="E14" s="352"/>
      <c r="F14" s="353"/>
      <c r="G14" s="354" t="s">
        <v>138</v>
      </c>
      <c r="H14" s="355"/>
      <c r="I14" s="355"/>
      <c r="J14" s="460"/>
      <c r="K14" s="356"/>
    </row>
    <row r="16" ht="12.75">
      <c r="C16" s="316" t="s">
        <v>584</v>
      </c>
    </row>
    <row r="17" ht="12.75">
      <c r="C17" s="316" t="s">
        <v>595</v>
      </c>
    </row>
  </sheetData>
  <sheetProtection/>
  <mergeCells count="10">
    <mergeCell ref="C7:E7"/>
    <mergeCell ref="C8:G8"/>
    <mergeCell ref="C9:F11"/>
    <mergeCell ref="C12:F13"/>
    <mergeCell ref="C2:K2"/>
    <mergeCell ref="C4:E4"/>
    <mergeCell ref="G4:I4"/>
    <mergeCell ref="C5:E5"/>
    <mergeCell ref="G5:I5"/>
    <mergeCell ref="C6:E6"/>
  </mergeCells>
  <printOptions horizontalCentered="1" verticalCentered="1"/>
  <pageMargins left="0.1968503937007874" right="0" top="0" bottom="0" header="0.1968503937007874" footer="0.2362204724409449"/>
  <pageSetup fitToHeight="1" fitToWidth="1" horizontalDpi="600" verticalDpi="600" orientation="landscape" paperSize="9" scale="83" r:id="rId1"/>
  <headerFooter alignWithMargins="0">
    <oddHeader>&amp;R&amp;"Arial,Kalın"FORM:27/6</oddHeader>
    <oddFooter>&amp;R&amp;"Arial,Kalın"e-bütçe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24"/>
  <sheetViews>
    <sheetView zoomScalePageLayoutView="0" workbookViewId="0" topLeftCell="A6">
      <selection activeCell="B25" sqref="B25"/>
    </sheetView>
  </sheetViews>
  <sheetFormatPr defaultColWidth="9.00390625" defaultRowHeight="12.75"/>
  <cols>
    <col min="1" max="1" width="3.25390625" style="461" customWidth="1"/>
    <col min="2" max="2" width="25.25390625" style="461" customWidth="1"/>
    <col min="3" max="3" width="26.00390625" style="461" customWidth="1"/>
    <col min="4" max="5" width="29.25390625" style="461" customWidth="1"/>
    <col min="6" max="6" width="25.75390625" style="461" customWidth="1"/>
    <col min="7" max="16384" width="9.125" style="461" customWidth="1"/>
  </cols>
  <sheetData>
    <row r="1" ht="12.75" hidden="1"/>
    <row r="2" spans="2:6" ht="12.75" hidden="1">
      <c r="B2" s="462"/>
      <c r="C2" s="463"/>
      <c r="D2" s="464"/>
      <c r="E2" s="463"/>
      <c r="F2" s="464"/>
    </row>
    <row r="3" spans="2:6" ht="12.75" hidden="1">
      <c r="B3" s="465"/>
      <c r="C3" s="466"/>
      <c r="D3" s="466"/>
      <c r="E3" s="466"/>
      <c r="F3" s="466"/>
    </row>
    <row r="4" spans="2:6" ht="15" hidden="1" thickBot="1">
      <c r="B4" s="467" t="s">
        <v>466</v>
      </c>
      <c r="C4" s="468"/>
      <c r="D4" s="469"/>
      <c r="E4" s="468"/>
      <c r="F4" s="469"/>
    </row>
    <row r="5" ht="12.75" hidden="1"/>
    <row r="7" spans="2:6" ht="21.75" customHeight="1">
      <c r="B7" s="885" t="s">
        <v>467</v>
      </c>
      <c r="C7" s="885"/>
      <c r="D7" s="885"/>
      <c r="E7" s="885"/>
      <c r="F7" s="885"/>
    </row>
    <row r="8" spans="2:6" ht="12.75">
      <c r="B8" s="470"/>
      <c r="C8" s="470"/>
      <c r="D8" s="470"/>
      <c r="E8" s="470"/>
      <c r="F8" s="471"/>
    </row>
    <row r="9" spans="2:6" ht="24.75" customHeight="1">
      <c r="B9" s="470" t="s">
        <v>159</v>
      </c>
      <c r="C9" s="472">
        <v>2023</v>
      </c>
      <c r="D9" s="472"/>
      <c r="E9" s="472"/>
      <c r="F9" s="471"/>
    </row>
    <row r="10" spans="2:6" ht="24.75" customHeight="1">
      <c r="B10" s="470" t="s">
        <v>160</v>
      </c>
      <c r="C10" s="886" t="s">
        <v>72</v>
      </c>
      <c r="D10" s="886"/>
      <c r="E10" s="886"/>
      <c r="F10" s="886"/>
    </row>
    <row r="11" ht="14.25" customHeight="1" thickBot="1"/>
    <row r="12" spans="2:6" s="321" customFormat="1" ht="22.5" customHeight="1">
      <c r="B12" s="887"/>
      <c r="C12" s="889" t="s">
        <v>468</v>
      </c>
      <c r="D12" s="890"/>
      <c r="E12" s="891" t="s">
        <v>469</v>
      </c>
      <c r="F12" s="892"/>
    </row>
    <row r="13" spans="2:6" s="321" customFormat="1" ht="30" customHeight="1" thickBot="1">
      <c r="B13" s="888"/>
      <c r="C13" s="476" t="s">
        <v>470</v>
      </c>
      <c r="D13" s="477" t="s">
        <v>471</v>
      </c>
      <c r="E13" s="476" t="s">
        <v>470</v>
      </c>
      <c r="F13" s="477" t="s">
        <v>471</v>
      </c>
    </row>
    <row r="14" spans="2:6" s="321" customFormat="1" ht="30" customHeight="1">
      <c r="B14" s="473" t="s">
        <v>596</v>
      </c>
      <c r="C14" s="474"/>
      <c r="D14" s="475"/>
      <c r="E14" s="474"/>
      <c r="F14" s="475"/>
    </row>
    <row r="15" spans="2:6" s="321" customFormat="1" ht="30" customHeight="1">
      <c r="B15" s="478" t="s">
        <v>597</v>
      </c>
      <c r="C15" s="479"/>
      <c r="D15" s="480"/>
      <c r="E15" s="479"/>
      <c r="F15" s="480"/>
    </row>
    <row r="16" spans="2:6" s="321" customFormat="1" ht="30" customHeight="1">
      <c r="B16" s="478" t="s">
        <v>598</v>
      </c>
      <c r="C16" s="479"/>
      <c r="D16" s="480"/>
      <c r="E16" s="479"/>
      <c r="F16" s="480"/>
    </row>
    <row r="17" spans="2:6" s="321" customFormat="1" ht="30" customHeight="1">
      <c r="B17" s="478" t="s">
        <v>599</v>
      </c>
      <c r="C17" s="479"/>
      <c r="D17" s="480"/>
      <c r="E17" s="479"/>
      <c r="F17" s="480"/>
    </row>
    <row r="18" spans="2:6" s="321" customFormat="1" ht="30" customHeight="1">
      <c r="B18" s="478" t="s">
        <v>600</v>
      </c>
      <c r="C18" s="479"/>
      <c r="D18" s="480"/>
      <c r="E18" s="479"/>
      <c r="F18" s="480"/>
    </row>
    <row r="19" spans="2:6" s="321" customFormat="1" ht="30" customHeight="1">
      <c r="B19" s="478" t="s">
        <v>601</v>
      </c>
      <c r="C19" s="479"/>
      <c r="D19" s="480"/>
      <c r="E19" s="479"/>
      <c r="F19" s="480"/>
    </row>
    <row r="20" spans="2:6" s="321" customFormat="1" ht="30" customHeight="1" thickBot="1">
      <c r="B20" s="478" t="s">
        <v>319</v>
      </c>
      <c r="C20" s="479"/>
      <c r="D20" s="480"/>
      <c r="E20" s="479"/>
      <c r="F20" s="480"/>
    </row>
    <row r="21" spans="2:6" s="327" customFormat="1" ht="30" customHeight="1" thickBot="1">
      <c r="B21" s="467" t="s">
        <v>466</v>
      </c>
      <c r="C21" s="468"/>
      <c r="D21" s="469"/>
      <c r="E21" s="468"/>
      <c r="F21" s="469"/>
    </row>
    <row r="23" ht="12.75">
      <c r="B23" s="461" t="s">
        <v>592</v>
      </c>
    </row>
    <row r="24" ht="12.75">
      <c r="B24" s="461" t="s">
        <v>602</v>
      </c>
    </row>
  </sheetData>
  <sheetProtection/>
  <mergeCells count="5">
    <mergeCell ref="B7:F7"/>
    <mergeCell ref="C10:F10"/>
    <mergeCell ref="B12:B13"/>
    <mergeCell ref="C12:D12"/>
    <mergeCell ref="E12:F12"/>
  </mergeCells>
  <printOptions horizontalCentered="1" verticalCentered="1"/>
  <pageMargins left="0.1968503937007874" right="0" top="0" bottom="0" header="0.1968503937007874" footer="0.2362204724409449"/>
  <pageSetup fitToHeight="1" fitToWidth="1" horizontalDpi="600" verticalDpi="600" orientation="landscape" paperSize="9" r:id="rId1"/>
  <headerFooter alignWithMargins="0">
    <oddHeader>&amp;R&amp;"Arial,Kalın"FORM:27/8</oddHeader>
    <oddFooter>&amp;R&amp;"Arial,Kalın"e-bütçe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8"/>
  <sheetViews>
    <sheetView zoomScalePageLayoutView="0" workbookViewId="0" topLeftCell="A1">
      <selection activeCell="G17" sqref="G17"/>
    </sheetView>
  </sheetViews>
  <sheetFormatPr defaultColWidth="9.00390625" defaultRowHeight="12.75"/>
  <cols>
    <col min="1" max="1" width="3.25390625" style="316" customWidth="1"/>
    <col min="2" max="2" width="6.125" style="316" hidden="1" customWidth="1"/>
    <col min="3" max="5" width="4.375" style="316" customWidth="1"/>
    <col min="6" max="6" width="5.125" style="316" customWidth="1"/>
    <col min="7" max="7" width="48.00390625" style="316" customWidth="1"/>
    <col min="8" max="9" width="18.625" style="316" customWidth="1"/>
    <col min="10" max="16384" width="9.125" style="316" customWidth="1"/>
  </cols>
  <sheetData>
    <row r="2" spans="3:9" ht="21.75" customHeight="1">
      <c r="C2" s="778" t="s">
        <v>472</v>
      </c>
      <c r="D2" s="778"/>
      <c r="E2" s="778"/>
      <c r="F2" s="778"/>
      <c r="G2" s="778"/>
      <c r="H2" s="778"/>
      <c r="I2" s="778"/>
    </row>
    <row r="3" spans="3:9" ht="14.25">
      <c r="C3" s="320"/>
      <c r="D3" s="320"/>
      <c r="E3" s="320"/>
      <c r="F3" s="320"/>
      <c r="G3" s="320"/>
      <c r="H3" s="320"/>
      <c r="I3" s="481"/>
    </row>
    <row r="4" spans="2:9" ht="24.75" customHeight="1">
      <c r="B4" s="319"/>
      <c r="C4" s="896" t="s">
        <v>0</v>
      </c>
      <c r="D4" s="897"/>
      <c r="E4" s="898"/>
      <c r="F4" s="320" t="s">
        <v>1</v>
      </c>
      <c r="G4" s="782">
        <v>2023</v>
      </c>
      <c r="H4" s="782"/>
      <c r="I4" s="481"/>
    </row>
    <row r="5" spans="2:9" ht="24.75" customHeight="1">
      <c r="B5" s="319"/>
      <c r="C5" s="896" t="s">
        <v>2</v>
      </c>
      <c r="D5" s="897"/>
      <c r="E5" s="898"/>
      <c r="F5" s="320" t="s">
        <v>1</v>
      </c>
      <c r="G5" s="782" t="s">
        <v>72</v>
      </c>
      <c r="H5" s="782"/>
      <c r="I5" s="481"/>
    </row>
    <row r="6" spans="3:9" ht="14.25" customHeight="1" thickBot="1">
      <c r="C6" s="331"/>
      <c r="D6" s="331"/>
      <c r="E6" s="331"/>
      <c r="F6" s="331"/>
      <c r="G6" s="331"/>
      <c r="H6" s="331"/>
      <c r="I6" s="331"/>
    </row>
    <row r="7" spans="2:9" s="326" customFormat="1" ht="30" customHeight="1" thickBot="1">
      <c r="B7" s="321"/>
      <c r="C7" s="893"/>
      <c r="D7" s="894"/>
      <c r="E7" s="895"/>
      <c r="F7" s="482"/>
      <c r="G7" s="483"/>
      <c r="H7" s="484">
        <f>ButceYil-2</f>
        <v>2021</v>
      </c>
      <c r="I7" s="485">
        <f>ButceYil-1</f>
        <v>2022</v>
      </c>
    </row>
    <row r="8" spans="2:9" s="331" customFormat="1" ht="34.5" customHeight="1">
      <c r="B8" s="327" t="s">
        <v>473</v>
      </c>
      <c r="C8" s="760" t="s">
        <v>474</v>
      </c>
      <c r="D8" s="761"/>
      <c r="E8" s="761"/>
      <c r="F8" s="762"/>
      <c r="G8" s="486" t="s">
        <v>475</v>
      </c>
      <c r="H8" s="487"/>
      <c r="I8" s="488"/>
    </row>
    <row r="9" spans="2:9" s="331" customFormat="1" ht="34.5" customHeight="1">
      <c r="B9" s="327" t="s">
        <v>476</v>
      </c>
      <c r="C9" s="763"/>
      <c r="D9" s="764"/>
      <c r="E9" s="764"/>
      <c r="F9" s="765"/>
      <c r="G9" s="489" t="s">
        <v>477</v>
      </c>
      <c r="H9" s="490"/>
      <c r="I9" s="491"/>
    </row>
    <row r="10" spans="2:9" s="331" customFormat="1" ht="34.5" customHeight="1" thickBot="1">
      <c r="B10" s="327" t="s">
        <v>478</v>
      </c>
      <c r="C10" s="763"/>
      <c r="D10" s="764"/>
      <c r="E10" s="764"/>
      <c r="F10" s="765"/>
      <c r="G10" s="492" t="s">
        <v>319</v>
      </c>
      <c r="H10" s="493"/>
      <c r="I10" s="494"/>
    </row>
    <row r="11" spans="2:9" s="331" customFormat="1" ht="34.5" customHeight="1">
      <c r="B11" s="327" t="s">
        <v>479</v>
      </c>
      <c r="C11" s="760" t="s">
        <v>480</v>
      </c>
      <c r="D11" s="761"/>
      <c r="E11" s="761"/>
      <c r="F11" s="762"/>
      <c r="G11" s="496" t="s">
        <v>481</v>
      </c>
      <c r="H11" s="487"/>
      <c r="I11" s="488"/>
    </row>
    <row r="12" spans="2:9" s="331" customFormat="1" ht="34.5" customHeight="1" thickBot="1">
      <c r="B12" s="327" t="s">
        <v>482</v>
      </c>
      <c r="C12" s="763"/>
      <c r="D12" s="764"/>
      <c r="E12" s="764"/>
      <c r="F12" s="765"/>
      <c r="G12" s="497" t="s">
        <v>483</v>
      </c>
      <c r="H12" s="493"/>
      <c r="I12" s="494"/>
    </row>
    <row r="13" spans="2:9" s="331" customFormat="1" ht="34.5" customHeight="1">
      <c r="B13" s="327" t="s">
        <v>484</v>
      </c>
      <c r="C13" s="760" t="s">
        <v>485</v>
      </c>
      <c r="D13" s="761"/>
      <c r="E13" s="761"/>
      <c r="F13" s="762"/>
      <c r="G13" s="496" t="s">
        <v>486</v>
      </c>
      <c r="H13" s="487"/>
      <c r="I13" s="488"/>
    </row>
    <row r="14" spans="2:9" s="331" customFormat="1" ht="34.5" customHeight="1" thickBot="1">
      <c r="B14" s="327" t="s">
        <v>487</v>
      </c>
      <c r="C14" s="766"/>
      <c r="D14" s="767"/>
      <c r="E14" s="767"/>
      <c r="F14" s="768"/>
      <c r="G14" s="498" t="s">
        <v>488</v>
      </c>
      <c r="H14" s="493"/>
      <c r="I14" s="494"/>
    </row>
    <row r="15" spans="2:9" s="331" customFormat="1" ht="34.5" customHeight="1">
      <c r="B15" s="327" t="s">
        <v>489</v>
      </c>
      <c r="C15" s="760" t="s">
        <v>490</v>
      </c>
      <c r="D15" s="761"/>
      <c r="E15" s="761"/>
      <c r="F15" s="762"/>
      <c r="G15" s="499" t="s">
        <v>491</v>
      </c>
      <c r="H15" s="487"/>
      <c r="I15" s="488"/>
    </row>
    <row r="16" spans="2:9" s="331" customFormat="1" ht="34.5" customHeight="1">
      <c r="B16" s="327" t="s">
        <v>492</v>
      </c>
      <c r="C16" s="763"/>
      <c r="D16" s="764"/>
      <c r="E16" s="764"/>
      <c r="F16" s="765"/>
      <c r="G16" s="495" t="s">
        <v>493</v>
      </c>
      <c r="H16" s="490"/>
      <c r="I16" s="491"/>
    </row>
    <row r="17" spans="2:9" s="331" customFormat="1" ht="34.5" customHeight="1" thickBot="1">
      <c r="B17" s="327" t="s">
        <v>494</v>
      </c>
      <c r="C17" s="766"/>
      <c r="D17" s="767"/>
      <c r="E17" s="767"/>
      <c r="F17" s="768"/>
      <c r="G17" s="497" t="s">
        <v>495</v>
      </c>
      <c r="H17" s="493"/>
      <c r="I17" s="494"/>
    </row>
    <row r="18" spans="2:9" s="331" customFormat="1" ht="22.5" customHeight="1" hidden="1" thickBot="1">
      <c r="B18" s="350"/>
      <c r="C18" s="351"/>
      <c r="D18" s="352" t="s">
        <v>80</v>
      </c>
      <c r="E18" s="352"/>
      <c r="F18" s="353"/>
      <c r="G18" s="354" t="s">
        <v>138</v>
      </c>
      <c r="H18" s="355"/>
      <c r="I18" s="356"/>
    </row>
  </sheetData>
  <sheetProtection/>
  <mergeCells count="10">
    <mergeCell ref="C7:E7"/>
    <mergeCell ref="C8:F10"/>
    <mergeCell ref="C11:F12"/>
    <mergeCell ref="C13:F14"/>
    <mergeCell ref="C15:F17"/>
    <mergeCell ref="C2:I2"/>
    <mergeCell ref="C4:E4"/>
    <mergeCell ref="G4:H4"/>
    <mergeCell ref="C5:E5"/>
    <mergeCell ref="G5:H5"/>
  </mergeCells>
  <printOptions horizontalCentered="1"/>
  <pageMargins left="0.1968503937007874" right="0" top="0" bottom="0" header="0.1968503937007874" footer="0.2362204724409449"/>
  <pageSetup fitToHeight="1" fitToWidth="1" horizontalDpi="600" verticalDpi="600" orientation="portrait" paperSize="9" scale="99" r:id="rId1"/>
  <headerFooter alignWithMargins="0">
    <oddHeader>&amp;R&amp;"Arial,Kalın"FORM:27/9
</oddHeader>
    <oddFooter>&amp;R&amp;"Arial,Kalın"e-bütçe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42"/>
  <sheetViews>
    <sheetView showGridLines="0" zoomScale="70" zoomScaleNormal="70" zoomScalePageLayoutView="0" workbookViewId="0" topLeftCell="C24">
      <selection activeCell="F15" sqref="F15"/>
    </sheetView>
  </sheetViews>
  <sheetFormatPr defaultColWidth="9.00390625" defaultRowHeight="12.75"/>
  <cols>
    <col min="1" max="1" width="18.125" style="500" hidden="1" customWidth="1"/>
    <col min="2" max="2" width="0" style="500" hidden="1" customWidth="1"/>
    <col min="3" max="3" width="30.25390625" style="501" customWidth="1"/>
    <col min="4" max="4" width="25.125" style="502" customWidth="1"/>
    <col min="5" max="5" width="22.25390625" style="501" customWidth="1"/>
    <col min="6" max="13" width="17.625" style="501" customWidth="1"/>
    <col min="14" max="14" width="3.875" style="500" customWidth="1"/>
    <col min="15" max="16384" width="9.125" style="500" customWidth="1"/>
  </cols>
  <sheetData>
    <row r="1" ht="12.75" hidden="1"/>
    <row r="2" spans="4:13" ht="12.75" hidden="1">
      <c r="D2" s="501"/>
      <c r="H2" s="503"/>
      <c r="M2" s="504"/>
    </row>
    <row r="3" spans="3:13" ht="15">
      <c r="C3" s="923" t="s">
        <v>496</v>
      </c>
      <c r="D3" s="923"/>
      <c r="E3" s="923"/>
      <c r="F3" s="923"/>
      <c r="G3" s="923"/>
      <c r="H3" s="923"/>
      <c r="I3" s="923"/>
      <c r="J3" s="923"/>
      <c r="K3" s="923"/>
      <c r="L3" s="923"/>
      <c r="M3" s="923"/>
    </row>
    <row r="4" spans="1:13" s="505" customFormat="1" ht="18.75" customHeight="1">
      <c r="A4" s="505">
        <v>2022</v>
      </c>
      <c r="C4" s="924" t="str">
        <f>"BÜTÇE YILI : "&amp;ButceYili+1</f>
        <v>BÜTÇE YILI : 2023</v>
      </c>
      <c r="D4" s="924"/>
      <c r="E4" s="924"/>
      <c r="F4" s="924"/>
      <c r="G4" s="924"/>
      <c r="H4" s="924"/>
      <c r="I4" s="924"/>
      <c r="J4" s="924"/>
      <c r="K4" s="924"/>
      <c r="L4" s="924"/>
      <c r="M4" s="924"/>
    </row>
    <row r="5" spans="1:13" s="505" customFormat="1" ht="18.75" customHeight="1">
      <c r="A5" s="505" t="s">
        <v>72</v>
      </c>
      <c r="C5" s="924" t="str">
        <f>"KURUM ADI : "&amp;KurumAdi</f>
        <v>KURUM ADI : HACETTEPE ÜNİVERSİTESİ</v>
      </c>
      <c r="D5" s="924"/>
      <c r="E5" s="924"/>
      <c r="F5" s="924"/>
      <c r="G5" s="924"/>
      <c r="H5" s="924"/>
      <c r="I5" s="924"/>
      <c r="J5" s="924"/>
      <c r="K5" s="924"/>
      <c r="L5" s="924"/>
      <c r="M5" s="924"/>
    </row>
    <row r="6" spans="1:13" s="505" customFormat="1" ht="18.75" customHeight="1" thickBot="1">
      <c r="A6" s="505" t="s">
        <v>497</v>
      </c>
      <c r="C6" s="925" t="str">
        <f>"DÖNER SERMAYE ADI : "&amp;DonerSermayeAdi</f>
        <v>DÖNER SERMAYE ADI : DÖNER SERMAYE İŞLETMESİ SAĞLIK MERKEZLERİ BİRİMİ</v>
      </c>
      <c r="D6" s="925"/>
      <c r="E6" s="925"/>
      <c r="F6" s="925"/>
      <c r="G6" s="925"/>
      <c r="H6" s="925"/>
      <c r="I6" s="925"/>
      <c r="J6" s="925"/>
      <c r="K6" s="925"/>
      <c r="L6" s="925"/>
      <c r="M6" s="925"/>
    </row>
    <row r="7" spans="3:13" ht="31.5" customHeight="1" thickTop="1">
      <c r="C7" s="926"/>
      <c r="D7" s="927"/>
      <c r="E7" s="928"/>
      <c r="F7" s="932">
        <f>(ButceYil-2)</f>
        <v>2020</v>
      </c>
      <c r="G7" s="933"/>
      <c r="H7" s="933">
        <f>(ButceYil-1)</f>
        <v>2021</v>
      </c>
      <c r="I7" s="933"/>
      <c r="J7" s="934" t="str">
        <f>(ButceYil)&amp;CHAR(10)&amp;"(Haziran Sonu)"</f>
        <v>2022
(Haziran Sonu)</v>
      </c>
      <c r="K7" s="934"/>
      <c r="L7" s="934" t="str">
        <f>ButceYil+1&amp;CHAR(10)&amp;"(Tahmin)"</f>
        <v>2023
(Tahmin)</v>
      </c>
      <c r="M7" s="935"/>
    </row>
    <row r="8" spans="3:13" ht="31.5" customHeight="1" thickBot="1">
      <c r="C8" s="929"/>
      <c r="D8" s="930"/>
      <c r="E8" s="931"/>
      <c r="F8" s="507" t="s">
        <v>498</v>
      </c>
      <c r="G8" s="508" t="s">
        <v>499</v>
      </c>
      <c r="H8" s="508" t="s">
        <v>498</v>
      </c>
      <c r="I8" s="508" t="s">
        <v>499</v>
      </c>
      <c r="J8" s="508" t="s">
        <v>498</v>
      </c>
      <c r="K8" s="508" t="s">
        <v>499</v>
      </c>
      <c r="L8" s="508" t="s">
        <v>498</v>
      </c>
      <c r="M8" s="509" t="s">
        <v>499</v>
      </c>
    </row>
    <row r="9" spans="3:13" ht="23.25" customHeight="1" thickTop="1">
      <c r="C9" s="920" t="s">
        <v>500</v>
      </c>
      <c r="D9" s="913" t="s">
        <v>501</v>
      </c>
      <c r="E9" s="510" t="s">
        <v>382</v>
      </c>
      <c r="F9" s="511">
        <v>0</v>
      </c>
      <c r="G9" s="512">
        <v>0</v>
      </c>
      <c r="H9" s="512">
        <v>0</v>
      </c>
      <c r="I9" s="512">
        <v>0</v>
      </c>
      <c r="J9" s="512">
        <v>0</v>
      </c>
      <c r="K9" s="512">
        <v>0</v>
      </c>
      <c r="L9" s="512">
        <v>0</v>
      </c>
      <c r="M9" s="513">
        <v>0</v>
      </c>
    </row>
    <row r="10" spans="3:13" ht="23.25" customHeight="1">
      <c r="C10" s="921"/>
      <c r="D10" s="912"/>
      <c r="E10" s="514" t="s">
        <v>502</v>
      </c>
      <c r="F10" s="515">
        <v>0</v>
      </c>
      <c r="G10" s="516">
        <v>0</v>
      </c>
      <c r="H10" s="516">
        <v>0</v>
      </c>
      <c r="I10" s="516">
        <v>0</v>
      </c>
      <c r="J10" s="516">
        <v>0</v>
      </c>
      <c r="K10" s="516">
        <v>0</v>
      </c>
      <c r="L10" s="516">
        <v>0</v>
      </c>
      <c r="M10" s="517">
        <v>0</v>
      </c>
    </row>
    <row r="11" spans="3:13" ht="23.25" customHeight="1">
      <c r="C11" s="921"/>
      <c r="D11" s="911" t="s">
        <v>503</v>
      </c>
      <c r="E11" s="518" t="s">
        <v>382</v>
      </c>
      <c r="F11" s="519">
        <v>0</v>
      </c>
      <c r="G11" s="520">
        <v>0</v>
      </c>
      <c r="H11" s="520">
        <v>0</v>
      </c>
      <c r="I11" s="520">
        <v>0</v>
      </c>
      <c r="J11" s="520">
        <v>0</v>
      </c>
      <c r="K11" s="520">
        <v>0</v>
      </c>
      <c r="L11" s="520">
        <v>0</v>
      </c>
      <c r="M11" s="521">
        <v>0</v>
      </c>
    </row>
    <row r="12" spans="3:13" ht="23.25" customHeight="1">
      <c r="C12" s="921"/>
      <c r="D12" s="912"/>
      <c r="E12" s="514" t="s">
        <v>502</v>
      </c>
      <c r="F12" s="515">
        <v>0</v>
      </c>
      <c r="G12" s="516">
        <v>0</v>
      </c>
      <c r="H12" s="516">
        <v>0</v>
      </c>
      <c r="I12" s="516">
        <v>0</v>
      </c>
      <c r="J12" s="516">
        <v>0</v>
      </c>
      <c r="K12" s="516">
        <v>0</v>
      </c>
      <c r="L12" s="516">
        <v>0</v>
      </c>
      <c r="M12" s="517">
        <v>0</v>
      </c>
    </row>
    <row r="13" spans="3:13" ht="23.25" customHeight="1">
      <c r="C13" s="921"/>
      <c r="D13" s="911" t="s">
        <v>504</v>
      </c>
      <c r="E13" s="518" t="s">
        <v>382</v>
      </c>
      <c r="F13" s="519">
        <v>0</v>
      </c>
      <c r="G13" s="520">
        <v>0</v>
      </c>
      <c r="H13" s="520">
        <v>0</v>
      </c>
      <c r="I13" s="520">
        <v>0</v>
      </c>
      <c r="J13" s="520">
        <v>0</v>
      </c>
      <c r="K13" s="520">
        <v>0</v>
      </c>
      <c r="L13" s="520">
        <v>0</v>
      </c>
      <c r="M13" s="521">
        <v>0</v>
      </c>
    </row>
    <row r="14" spans="3:13" ht="23.25" customHeight="1">
      <c r="C14" s="921"/>
      <c r="D14" s="912"/>
      <c r="E14" s="514" t="s">
        <v>502</v>
      </c>
      <c r="F14" s="515">
        <v>0</v>
      </c>
      <c r="G14" s="516">
        <v>0</v>
      </c>
      <c r="H14" s="516">
        <v>0</v>
      </c>
      <c r="I14" s="516">
        <v>0</v>
      </c>
      <c r="J14" s="516">
        <v>0</v>
      </c>
      <c r="K14" s="516">
        <v>0</v>
      </c>
      <c r="L14" s="516">
        <v>0</v>
      </c>
      <c r="M14" s="517">
        <v>0</v>
      </c>
    </row>
    <row r="15" spans="3:13" ht="23.25" customHeight="1">
      <c r="C15" s="921"/>
      <c r="D15" s="911" t="s">
        <v>505</v>
      </c>
      <c r="E15" s="518" t="s">
        <v>382</v>
      </c>
      <c r="F15" s="519">
        <v>0</v>
      </c>
      <c r="G15" s="520">
        <v>0</v>
      </c>
      <c r="H15" s="520">
        <v>0</v>
      </c>
      <c r="I15" s="520">
        <v>0</v>
      </c>
      <c r="J15" s="520">
        <v>0</v>
      </c>
      <c r="K15" s="520">
        <v>0</v>
      </c>
      <c r="L15" s="520">
        <v>0</v>
      </c>
      <c r="M15" s="521">
        <v>0</v>
      </c>
    </row>
    <row r="16" spans="3:13" ht="23.25" customHeight="1">
      <c r="C16" s="921"/>
      <c r="D16" s="912"/>
      <c r="E16" s="514" t="s">
        <v>502</v>
      </c>
      <c r="F16" s="515">
        <v>0</v>
      </c>
      <c r="G16" s="516">
        <v>0</v>
      </c>
      <c r="H16" s="516">
        <v>0</v>
      </c>
      <c r="I16" s="516">
        <v>0</v>
      </c>
      <c r="J16" s="516">
        <v>0</v>
      </c>
      <c r="K16" s="516">
        <v>0</v>
      </c>
      <c r="L16" s="516">
        <v>0</v>
      </c>
      <c r="M16" s="517">
        <v>0</v>
      </c>
    </row>
    <row r="17" spans="3:13" ht="23.25" customHeight="1">
      <c r="C17" s="921"/>
      <c r="D17" s="911" t="s">
        <v>506</v>
      </c>
      <c r="E17" s="518" t="s">
        <v>382</v>
      </c>
      <c r="F17" s="519">
        <v>0</v>
      </c>
      <c r="G17" s="520">
        <v>0</v>
      </c>
      <c r="H17" s="520">
        <v>0</v>
      </c>
      <c r="I17" s="520">
        <v>0</v>
      </c>
      <c r="J17" s="520">
        <v>0</v>
      </c>
      <c r="K17" s="520">
        <v>0</v>
      </c>
      <c r="L17" s="520">
        <v>0</v>
      </c>
      <c r="M17" s="521">
        <v>0</v>
      </c>
    </row>
    <row r="18" spans="3:13" ht="23.25" customHeight="1">
      <c r="C18" s="921"/>
      <c r="D18" s="912"/>
      <c r="E18" s="514" t="s">
        <v>502</v>
      </c>
      <c r="F18" s="515">
        <v>0</v>
      </c>
      <c r="G18" s="516">
        <v>0</v>
      </c>
      <c r="H18" s="516">
        <v>0</v>
      </c>
      <c r="I18" s="516">
        <v>0</v>
      </c>
      <c r="J18" s="516">
        <v>0</v>
      </c>
      <c r="K18" s="516">
        <v>0</v>
      </c>
      <c r="L18" s="516">
        <v>0</v>
      </c>
      <c r="M18" s="517">
        <v>0</v>
      </c>
    </row>
    <row r="19" spans="3:13" ht="23.25" customHeight="1">
      <c r="C19" s="921"/>
      <c r="D19" s="911" t="s">
        <v>507</v>
      </c>
      <c r="E19" s="518" t="s">
        <v>382</v>
      </c>
      <c r="F19" s="519">
        <v>0</v>
      </c>
      <c r="G19" s="520">
        <v>0</v>
      </c>
      <c r="H19" s="520">
        <v>0</v>
      </c>
      <c r="I19" s="520">
        <v>0</v>
      </c>
      <c r="J19" s="520">
        <v>0</v>
      </c>
      <c r="K19" s="520">
        <v>0</v>
      </c>
      <c r="L19" s="520">
        <v>0</v>
      </c>
      <c r="M19" s="521">
        <v>0</v>
      </c>
    </row>
    <row r="20" spans="3:13" ht="23.25" customHeight="1">
      <c r="C20" s="921"/>
      <c r="D20" s="912"/>
      <c r="E20" s="514" t="s">
        <v>502</v>
      </c>
      <c r="F20" s="515">
        <v>0</v>
      </c>
      <c r="G20" s="516">
        <v>0</v>
      </c>
      <c r="H20" s="516">
        <v>0</v>
      </c>
      <c r="I20" s="516">
        <v>0</v>
      </c>
      <c r="J20" s="516">
        <v>0</v>
      </c>
      <c r="K20" s="516">
        <v>0</v>
      </c>
      <c r="L20" s="516">
        <v>0</v>
      </c>
      <c r="M20" s="517">
        <v>0</v>
      </c>
    </row>
    <row r="21" spans="3:13" ht="23.25" customHeight="1">
      <c r="C21" s="921"/>
      <c r="D21" s="911" t="s">
        <v>508</v>
      </c>
      <c r="E21" s="518" t="s">
        <v>382</v>
      </c>
      <c r="F21" s="519">
        <v>0</v>
      </c>
      <c r="G21" s="520">
        <v>0</v>
      </c>
      <c r="H21" s="520">
        <v>0</v>
      </c>
      <c r="I21" s="520">
        <v>0</v>
      </c>
      <c r="J21" s="520">
        <v>0</v>
      </c>
      <c r="K21" s="520">
        <v>0</v>
      </c>
      <c r="L21" s="520">
        <v>0</v>
      </c>
      <c r="M21" s="521">
        <v>0</v>
      </c>
    </row>
    <row r="22" spans="3:13" ht="23.25" customHeight="1">
      <c r="C22" s="921"/>
      <c r="D22" s="912"/>
      <c r="E22" s="514" t="s">
        <v>502</v>
      </c>
      <c r="F22" s="515">
        <v>0</v>
      </c>
      <c r="G22" s="516">
        <v>0</v>
      </c>
      <c r="H22" s="516">
        <v>0</v>
      </c>
      <c r="I22" s="516">
        <v>0</v>
      </c>
      <c r="J22" s="516">
        <v>0</v>
      </c>
      <c r="K22" s="516">
        <v>0</v>
      </c>
      <c r="L22" s="516">
        <v>0</v>
      </c>
      <c r="M22" s="517">
        <v>0</v>
      </c>
    </row>
    <row r="23" spans="3:13" ht="23.25" customHeight="1">
      <c r="C23" s="921"/>
      <c r="D23" s="911" t="s">
        <v>509</v>
      </c>
      <c r="E23" s="518" t="s">
        <v>382</v>
      </c>
      <c r="F23" s="519">
        <v>0</v>
      </c>
      <c r="G23" s="520">
        <v>0</v>
      </c>
      <c r="H23" s="520">
        <v>0</v>
      </c>
      <c r="I23" s="520">
        <v>0</v>
      </c>
      <c r="J23" s="520">
        <v>0</v>
      </c>
      <c r="K23" s="520">
        <v>0</v>
      </c>
      <c r="L23" s="520">
        <v>0</v>
      </c>
      <c r="M23" s="521">
        <v>0</v>
      </c>
    </row>
    <row r="24" spans="3:13" ht="23.25" customHeight="1">
      <c r="C24" s="921"/>
      <c r="D24" s="912"/>
      <c r="E24" s="514" t="s">
        <v>502</v>
      </c>
      <c r="F24" s="515">
        <v>0</v>
      </c>
      <c r="G24" s="516">
        <v>0</v>
      </c>
      <c r="H24" s="516">
        <v>0</v>
      </c>
      <c r="I24" s="516">
        <v>0</v>
      </c>
      <c r="J24" s="516">
        <v>0</v>
      </c>
      <c r="K24" s="516">
        <v>0</v>
      </c>
      <c r="L24" s="516">
        <v>0</v>
      </c>
      <c r="M24" s="517">
        <v>0</v>
      </c>
    </row>
    <row r="25" spans="3:13" ht="23.25" customHeight="1">
      <c r="C25" s="921"/>
      <c r="D25" s="911" t="s">
        <v>510</v>
      </c>
      <c r="E25" s="518" t="s">
        <v>382</v>
      </c>
      <c r="F25" s="519">
        <v>0</v>
      </c>
      <c r="G25" s="520">
        <v>0</v>
      </c>
      <c r="H25" s="520">
        <v>0</v>
      </c>
      <c r="I25" s="520">
        <v>0</v>
      </c>
      <c r="J25" s="520">
        <v>0</v>
      </c>
      <c r="K25" s="520">
        <v>0</v>
      </c>
      <c r="L25" s="520">
        <v>0</v>
      </c>
      <c r="M25" s="521">
        <v>0</v>
      </c>
    </row>
    <row r="26" spans="3:13" ht="23.25" customHeight="1">
      <c r="C26" s="921"/>
      <c r="D26" s="912"/>
      <c r="E26" s="514" t="s">
        <v>502</v>
      </c>
      <c r="F26" s="515">
        <v>0</v>
      </c>
      <c r="G26" s="516">
        <v>0</v>
      </c>
      <c r="H26" s="516">
        <v>0</v>
      </c>
      <c r="I26" s="516">
        <v>0</v>
      </c>
      <c r="J26" s="516">
        <v>0</v>
      </c>
      <c r="K26" s="516">
        <v>0</v>
      </c>
      <c r="L26" s="516">
        <v>0</v>
      </c>
      <c r="M26" s="517">
        <v>0</v>
      </c>
    </row>
    <row r="27" spans="3:13" ht="23.25" customHeight="1">
      <c r="C27" s="921"/>
      <c r="D27" s="911" t="s">
        <v>511</v>
      </c>
      <c r="E27" s="518" t="s">
        <v>382</v>
      </c>
      <c r="F27" s="519">
        <v>0</v>
      </c>
      <c r="G27" s="520">
        <v>0</v>
      </c>
      <c r="H27" s="520">
        <v>0</v>
      </c>
      <c r="I27" s="520">
        <v>0</v>
      </c>
      <c r="J27" s="520">
        <v>0</v>
      </c>
      <c r="K27" s="520">
        <v>0</v>
      </c>
      <c r="L27" s="520">
        <v>0</v>
      </c>
      <c r="M27" s="521">
        <v>0</v>
      </c>
    </row>
    <row r="28" spans="3:13" ht="23.25" customHeight="1">
      <c r="C28" s="921"/>
      <c r="D28" s="912"/>
      <c r="E28" s="514" t="s">
        <v>502</v>
      </c>
      <c r="F28" s="515">
        <v>0</v>
      </c>
      <c r="G28" s="516">
        <v>0</v>
      </c>
      <c r="H28" s="516">
        <v>0</v>
      </c>
      <c r="I28" s="516">
        <v>0</v>
      </c>
      <c r="J28" s="516">
        <v>0</v>
      </c>
      <c r="K28" s="516">
        <v>0</v>
      </c>
      <c r="L28" s="516">
        <v>0</v>
      </c>
      <c r="M28" s="517">
        <v>0</v>
      </c>
    </row>
    <row r="29" spans="3:13" ht="23.25" customHeight="1">
      <c r="C29" s="921"/>
      <c r="D29" s="911" t="s">
        <v>512</v>
      </c>
      <c r="E29" s="518" t="s">
        <v>382</v>
      </c>
      <c r="F29" s="519">
        <v>0</v>
      </c>
      <c r="G29" s="520">
        <v>0</v>
      </c>
      <c r="H29" s="520">
        <v>0</v>
      </c>
      <c r="I29" s="520">
        <v>0</v>
      </c>
      <c r="J29" s="520">
        <v>0</v>
      </c>
      <c r="K29" s="520">
        <v>0</v>
      </c>
      <c r="L29" s="520">
        <v>0</v>
      </c>
      <c r="M29" s="521">
        <v>0</v>
      </c>
    </row>
    <row r="30" spans="3:13" ht="23.25" customHeight="1">
      <c r="C30" s="921"/>
      <c r="D30" s="912"/>
      <c r="E30" s="514" t="s">
        <v>502</v>
      </c>
      <c r="F30" s="515">
        <v>0</v>
      </c>
      <c r="G30" s="516">
        <v>0</v>
      </c>
      <c r="H30" s="516">
        <v>0</v>
      </c>
      <c r="I30" s="516">
        <v>0</v>
      </c>
      <c r="J30" s="516">
        <v>0</v>
      </c>
      <c r="K30" s="516">
        <v>0</v>
      </c>
      <c r="L30" s="516">
        <v>0</v>
      </c>
      <c r="M30" s="517">
        <v>0</v>
      </c>
    </row>
    <row r="31" spans="3:13" ht="23.25" customHeight="1">
      <c r="C31" s="921"/>
      <c r="D31" s="913" t="s">
        <v>284</v>
      </c>
      <c r="E31" s="510" t="s">
        <v>382</v>
      </c>
      <c r="F31" s="511">
        <v>0</v>
      </c>
      <c r="G31" s="512">
        <v>0</v>
      </c>
      <c r="H31" s="512">
        <v>0</v>
      </c>
      <c r="I31" s="512">
        <v>0</v>
      </c>
      <c r="J31" s="512">
        <v>0</v>
      </c>
      <c r="K31" s="512">
        <v>0</v>
      </c>
      <c r="L31" s="512">
        <v>0</v>
      </c>
      <c r="M31" s="513">
        <v>0</v>
      </c>
    </row>
    <row r="32" spans="3:13" ht="23.25" customHeight="1">
      <c r="C32" s="922"/>
      <c r="D32" s="912"/>
      <c r="E32" s="514" t="s">
        <v>502</v>
      </c>
      <c r="F32" s="515">
        <v>0</v>
      </c>
      <c r="G32" s="516">
        <v>0</v>
      </c>
      <c r="H32" s="516">
        <v>0</v>
      </c>
      <c r="I32" s="516">
        <v>0</v>
      </c>
      <c r="J32" s="516">
        <v>0</v>
      </c>
      <c r="K32" s="516">
        <v>0</v>
      </c>
      <c r="L32" s="516">
        <v>0</v>
      </c>
      <c r="M32" s="517">
        <v>0</v>
      </c>
    </row>
    <row r="33" spans="3:13" ht="23.25" customHeight="1">
      <c r="C33" s="914" t="s">
        <v>603</v>
      </c>
      <c r="D33" s="915"/>
      <c r="E33" s="518" t="s">
        <v>382</v>
      </c>
      <c r="F33" s="519">
        <v>0</v>
      </c>
      <c r="G33" s="520">
        <v>0</v>
      </c>
      <c r="H33" s="520">
        <v>0</v>
      </c>
      <c r="I33" s="520">
        <v>0</v>
      </c>
      <c r="J33" s="520">
        <v>0</v>
      </c>
      <c r="K33" s="520">
        <v>0</v>
      </c>
      <c r="L33" s="520">
        <v>0</v>
      </c>
      <c r="M33" s="521">
        <v>0</v>
      </c>
    </row>
    <row r="34" spans="3:13" ht="23.25" customHeight="1">
      <c r="C34" s="916"/>
      <c r="D34" s="917"/>
      <c r="E34" s="514" t="s">
        <v>502</v>
      </c>
      <c r="F34" s="515">
        <v>0</v>
      </c>
      <c r="G34" s="516">
        <v>0</v>
      </c>
      <c r="H34" s="516">
        <v>0</v>
      </c>
      <c r="I34" s="516">
        <v>0</v>
      </c>
      <c r="J34" s="516">
        <v>0</v>
      </c>
      <c r="K34" s="516">
        <v>0</v>
      </c>
      <c r="L34" s="516">
        <v>0</v>
      </c>
      <c r="M34" s="517">
        <v>0</v>
      </c>
    </row>
    <row r="35" spans="3:13" ht="23.25" customHeight="1">
      <c r="C35" s="918" t="s">
        <v>513</v>
      </c>
      <c r="D35" s="911"/>
      <c r="E35" s="518" t="s">
        <v>382</v>
      </c>
      <c r="F35" s="519">
        <v>0</v>
      </c>
      <c r="G35" s="520">
        <v>0</v>
      </c>
      <c r="H35" s="520">
        <v>0</v>
      </c>
      <c r="I35" s="520">
        <v>0</v>
      </c>
      <c r="J35" s="520">
        <v>0</v>
      </c>
      <c r="K35" s="520">
        <v>0</v>
      </c>
      <c r="L35" s="520">
        <v>0</v>
      </c>
      <c r="M35" s="521">
        <v>0</v>
      </c>
    </row>
    <row r="36" spans="3:13" ht="23.25" customHeight="1">
      <c r="C36" s="919"/>
      <c r="D36" s="912"/>
      <c r="E36" s="514" t="s">
        <v>502</v>
      </c>
      <c r="F36" s="515">
        <v>0</v>
      </c>
      <c r="G36" s="516">
        <v>0</v>
      </c>
      <c r="H36" s="516">
        <v>0</v>
      </c>
      <c r="I36" s="516">
        <v>0</v>
      </c>
      <c r="J36" s="516">
        <v>0</v>
      </c>
      <c r="K36" s="516">
        <v>0</v>
      </c>
      <c r="L36" s="516">
        <v>0</v>
      </c>
      <c r="M36" s="517">
        <v>0</v>
      </c>
    </row>
    <row r="37" spans="3:13" ht="23.25" customHeight="1">
      <c r="C37" s="918" t="s">
        <v>514</v>
      </c>
      <c r="D37" s="911"/>
      <c r="E37" s="518" t="s">
        <v>382</v>
      </c>
      <c r="F37" s="519">
        <v>0</v>
      </c>
      <c r="G37" s="520">
        <v>0</v>
      </c>
      <c r="H37" s="520">
        <v>0</v>
      </c>
      <c r="I37" s="520">
        <v>0</v>
      </c>
      <c r="J37" s="520">
        <v>0</v>
      </c>
      <c r="K37" s="520">
        <v>0</v>
      </c>
      <c r="L37" s="520">
        <v>0</v>
      </c>
      <c r="M37" s="521">
        <v>0</v>
      </c>
    </row>
    <row r="38" spans="3:13" ht="23.25" customHeight="1">
      <c r="C38" s="919"/>
      <c r="D38" s="912"/>
      <c r="E38" s="514" t="s">
        <v>502</v>
      </c>
      <c r="F38" s="515">
        <v>0</v>
      </c>
      <c r="G38" s="516">
        <v>0</v>
      </c>
      <c r="H38" s="516">
        <v>0</v>
      </c>
      <c r="I38" s="516">
        <v>0</v>
      </c>
      <c r="J38" s="516">
        <v>0</v>
      </c>
      <c r="K38" s="516">
        <v>0</v>
      </c>
      <c r="L38" s="516">
        <v>0</v>
      </c>
      <c r="M38" s="517">
        <v>0</v>
      </c>
    </row>
    <row r="39" spans="1:13" ht="23.25" customHeight="1" thickBot="1">
      <c r="A39" s="500" t="s">
        <v>515</v>
      </c>
      <c r="C39" s="902" t="s">
        <v>516</v>
      </c>
      <c r="D39" s="903"/>
      <c r="E39" s="522" t="s">
        <v>382</v>
      </c>
      <c r="F39" s="904">
        <v>0</v>
      </c>
      <c r="G39" s="905">
        <v>0</v>
      </c>
      <c r="H39" s="906">
        <v>0</v>
      </c>
      <c r="I39" s="905">
        <v>0</v>
      </c>
      <c r="J39" s="906">
        <v>0</v>
      </c>
      <c r="K39" s="905">
        <v>0</v>
      </c>
      <c r="L39" s="906">
        <v>0</v>
      </c>
      <c r="M39" s="907">
        <v>0</v>
      </c>
    </row>
    <row r="40" spans="3:13" s="505" customFormat="1" ht="23.25" customHeight="1" thickTop="1">
      <c r="C40" s="908" t="s">
        <v>517</v>
      </c>
      <c r="D40" s="909"/>
      <c r="E40" s="910"/>
      <c r="F40" s="523">
        <f aca="true" t="shared" si="0" ref="F40:M40">F9+F11+F13+F15+F17+F19+F21+F23+F25+F27+F29+F31+F33+F37</f>
        <v>0</v>
      </c>
      <c r="G40" s="524">
        <f t="shared" si="0"/>
        <v>0</v>
      </c>
      <c r="H40" s="524">
        <f t="shared" si="0"/>
        <v>0</v>
      </c>
      <c r="I40" s="524">
        <f t="shared" si="0"/>
        <v>0</v>
      </c>
      <c r="J40" s="524">
        <f t="shared" si="0"/>
        <v>0</v>
      </c>
      <c r="K40" s="524">
        <f t="shared" si="0"/>
        <v>0</v>
      </c>
      <c r="L40" s="524">
        <f t="shared" si="0"/>
        <v>0</v>
      </c>
      <c r="M40" s="525">
        <f t="shared" si="0"/>
        <v>0</v>
      </c>
    </row>
    <row r="41" spans="3:13" s="505" customFormat="1" ht="23.25" customHeight="1" thickBot="1">
      <c r="C41" s="899" t="s">
        <v>518</v>
      </c>
      <c r="D41" s="900"/>
      <c r="E41" s="901"/>
      <c r="F41" s="526">
        <f aca="true" t="shared" si="1" ref="F41:M41">SUM(F9:F38)-F40</f>
        <v>0</v>
      </c>
      <c r="G41" s="527">
        <f t="shared" si="1"/>
        <v>0</v>
      </c>
      <c r="H41" s="527">
        <f t="shared" si="1"/>
        <v>0</v>
      </c>
      <c r="I41" s="527">
        <f t="shared" si="1"/>
        <v>0</v>
      </c>
      <c r="J41" s="527">
        <f t="shared" si="1"/>
        <v>0</v>
      </c>
      <c r="K41" s="527">
        <f t="shared" si="1"/>
        <v>0</v>
      </c>
      <c r="L41" s="527">
        <f t="shared" si="1"/>
        <v>0</v>
      </c>
      <c r="M41" s="528">
        <f t="shared" si="1"/>
        <v>0</v>
      </c>
    </row>
    <row r="42" ht="12.75" customHeight="1" thickTop="1">
      <c r="D42" s="529"/>
    </row>
  </sheetData>
  <sheetProtection/>
  <mergeCells count="32">
    <mergeCell ref="C3:M3"/>
    <mergeCell ref="C4:M4"/>
    <mergeCell ref="C5:M5"/>
    <mergeCell ref="C6:M6"/>
    <mergeCell ref="C7:E8"/>
    <mergeCell ref="F7:G7"/>
    <mergeCell ref="H7:I7"/>
    <mergeCell ref="J7:K7"/>
    <mergeCell ref="L7:M7"/>
    <mergeCell ref="D15:D16"/>
    <mergeCell ref="D17:D18"/>
    <mergeCell ref="D19:D20"/>
    <mergeCell ref="D21:D22"/>
    <mergeCell ref="D23:D24"/>
    <mergeCell ref="D25:D26"/>
    <mergeCell ref="D27:D28"/>
    <mergeCell ref="D29:D30"/>
    <mergeCell ref="D31:D32"/>
    <mergeCell ref="C33:D34"/>
    <mergeCell ref="C35:D36"/>
    <mergeCell ref="C37:D38"/>
    <mergeCell ref="C9:C32"/>
    <mergeCell ref="D9:D10"/>
    <mergeCell ref="D11:D12"/>
    <mergeCell ref="D13:D14"/>
    <mergeCell ref="C41:E41"/>
    <mergeCell ref="C39:D39"/>
    <mergeCell ref="F39:G39"/>
    <mergeCell ref="H39:I39"/>
    <mergeCell ref="J39:K39"/>
    <mergeCell ref="L39:M39"/>
    <mergeCell ref="C40:E40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60" r:id="rId1"/>
  <headerFooter alignWithMargins="0">
    <oddHeader>&amp;RFORM: 28(1)</oddHeader>
    <oddFooter>&amp;Le-bütçe döner sermaye personel raporu (17.5.2021 12:52:20)&amp;Re-Bütçe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showGridLines="0" zoomScale="70" zoomScaleNormal="70" zoomScalePageLayoutView="0" workbookViewId="0" topLeftCell="B20">
      <selection activeCell="C37" sqref="C37:D37"/>
    </sheetView>
  </sheetViews>
  <sheetFormatPr defaultColWidth="9.00390625" defaultRowHeight="12.75"/>
  <cols>
    <col min="1" max="1" width="0" style="500" hidden="1" customWidth="1"/>
    <col min="2" max="2" width="4.375" style="500" customWidth="1"/>
    <col min="3" max="3" width="11.875" style="500" customWidth="1"/>
    <col min="4" max="4" width="13.625" style="500" bestFit="1" customWidth="1"/>
    <col min="5" max="5" width="14.75390625" style="500" customWidth="1"/>
    <col min="6" max="6" width="13.875" style="500" customWidth="1"/>
    <col min="7" max="7" width="14.375" style="500" customWidth="1"/>
    <col min="8" max="8" width="14.75390625" style="500" customWidth="1"/>
    <col min="9" max="9" width="16.25390625" style="500" customWidth="1"/>
    <col min="10" max="10" width="16.75390625" style="500" customWidth="1"/>
    <col min="11" max="11" width="16.125" style="500" customWidth="1"/>
    <col min="12" max="12" width="16.25390625" style="500" customWidth="1"/>
    <col min="13" max="13" width="4.375" style="500" customWidth="1"/>
    <col min="14" max="16384" width="9.125" style="500" customWidth="1"/>
  </cols>
  <sheetData>
    <row r="1" spans="3:12" ht="12.75" hidden="1">
      <c r="C1" s="506" t="s">
        <v>519</v>
      </c>
      <c r="D1" s="501"/>
      <c r="E1" s="501"/>
      <c r="F1" s="501"/>
      <c r="G1" s="501"/>
      <c r="H1" s="501"/>
      <c r="I1" s="501"/>
      <c r="J1" s="501"/>
      <c r="K1" s="501"/>
      <c r="L1" s="501"/>
    </row>
    <row r="2" spans="3:12" ht="12.75" hidden="1">
      <c r="C2" s="501"/>
      <c r="D2" s="501"/>
      <c r="E2" s="501"/>
      <c r="F2" s="501"/>
      <c r="G2" s="501"/>
      <c r="H2" s="503"/>
      <c r="I2" s="501"/>
      <c r="J2" s="501"/>
      <c r="K2" s="501"/>
      <c r="L2" s="504"/>
    </row>
    <row r="3" ht="12.75" hidden="1">
      <c r="M3" s="505"/>
    </row>
    <row r="4" spans="1:12" s="505" customFormat="1" ht="19.5" hidden="1">
      <c r="A4" s="505">
        <v>2022</v>
      </c>
      <c r="C4" s="506" t="str">
        <f>"BÜTÇE YILI : "&amp;ButceYili</f>
        <v>BÜTÇE YILI : 2022</v>
      </c>
      <c r="D4" s="530"/>
      <c r="E4" s="530"/>
      <c r="F4" s="530"/>
      <c r="G4" s="531"/>
      <c r="H4" s="530"/>
      <c r="I4" s="530"/>
      <c r="J4" s="428"/>
      <c r="K4" s="532"/>
      <c r="L4" s="532"/>
    </row>
    <row r="5" spans="1:12" s="505" customFormat="1" ht="19.5" hidden="1">
      <c r="A5" s="505" t="s">
        <v>72</v>
      </c>
      <c r="C5" s="506" t="str">
        <f>"KURUM ADI : "&amp;KurumAdi</f>
        <v>KURUM ADI : HACETTEPE ÜNİVERSİTESİ</v>
      </c>
      <c r="D5" s="530"/>
      <c r="E5" s="530"/>
      <c r="F5" s="530"/>
      <c r="G5" s="531"/>
      <c r="H5" s="530"/>
      <c r="I5" s="530"/>
      <c r="J5" s="428"/>
      <c r="K5" s="532"/>
      <c r="L5" s="532"/>
    </row>
    <row r="6" spans="3:12" s="505" customFormat="1" ht="12.75" hidden="1">
      <c r="C6" s="506" t="s">
        <v>519</v>
      </c>
      <c r="D6" s="501"/>
      <c r="E6" s="501"/>
      <c r="F6" s="501"/>
      <c r="G6" s="501"/>
      <c r="H6" s="501"/>
      <c r="I6" s="501"/>
      <c r="J6" s="501"/>
      <c r="K6" s="501"/>
      <c r="L6" s="501"/>
    </row>
    <row r="7" spans="3:12" ht="13.5" hidden="1" thickTop="1">
      <c r="C7" s="926"/>
      <c r="D7" s="928"/>
      <c r="E7" s="932">
        <v>2017</v>
      </c>
      <c r="F7" s="933"/>
      <c r="G7" s="933">
        <v>2018</v>
      </c>
      <c r="H7" s="933"/>
      <c r="I7" s="934" t="s">
        <v>520</v>
      </c>
      <c r="J7" s="934"/>
      <c r="K7" s="934" t="s">
        <v>521</v>
      </c>
      <c r="L7" s="935"/>
    </row>
    <row r="8" spans="3:12" ht="26.25" hidden="1" thickBot="1">
      <c r="C8" s="929"/>
      <c r="D8" s="931"/>
      <c r="E8" s="507" t="s">
        <v>498</v>
      </c>
      <c r="F8" s="508" t="s">
        <v>499</v>
      </c>
      <c r="G8" s="508" t="s">
        <v>498</v>
      </c>
      <c r="H8" s="508" t="s">
        <v>499</v>
      </c>
      <c r="I8" s="508" t="s">
        <v>498</v>
      </c>
      <c r="J8" s="508" t="s">
        <v>499</v>
      </c>
      <c r="K8" s="508" t="s">
        <v>498</v>
      </c>
      <c r="L8" s="509" t="s">
        <v>499</v>
      </c>
    </row>
    <row r="9" spans="3:12" ht="12.75" hidden="1">
      <c r="C9" s="920" t="s">
        <v>500</v>
      </c>
      <c r="D9" s="510" t="s">
        <v>522</v>
      </c>
      <c r="E9" s="533">
        <v>0</v>
      </c>
      <c r="F9" s="534">
        <v>0</v>
      </c>
      <c r="G9" s="534">
        <v>0</v>
      </c>
      <c r="H9" s="534">
        <v>0</v>
      </c>
      <c r="I9" s="534">
        <v>0</v>
      </c>
      <c r="J9" s="534">
        <v>0</v>
      </c>
      <c r="K9" s="534">
        <v>0</v>
      </c>
      <c r="L9" s="535">
        <v>0</v>
      </c>
    </row>
    <row r="10" spans="3:12" ht="12.75" hidden="1">
      <c r="C10" s="921"/>
      <c r="D10" s="536" t="s">
        <v>523</v>
      </c>
      <c r="E10" s="537">
        <v>0</v>
      </c>
      <c r="F10" s="538">
        <v>0</v>
      </c>
      <c r="G10" s="538">
        <v>0</v>
      </c>
      <c r="H10" s="538">
        <v>0</v>
      </c>
      <c r="I10" s="538">
        <v>0</v>
      </c>
      <c r="J10" s="538">
        <v>0</v>
      </c>
      <c r="K10" s="538">
        <v>0</v>
      </c>
      <c r="L10" s="539">
        <v>0</v>
      </c>
    </row>
    <row r="11" spans="3:12" ht="12.75" hidden="1">
      <c r="C11" s="921"/>
      <c r="D11" s="536" t="s">
        <v>524</v>
      </c>
      <c r="E11" s="537">
        <v>0</v>
      </c>
      <c r="F11" s="538">
        <v>0</v>
      </c>
      <c r="G11" s="538">
        <v>0</v>
      </c>
      <c r="H11" s="538">
        <v>0</v>
      </c>
      <c r="I11" s="538">
        <v>0</v>
      </c>
      <c r="J11" s="538">
        <v>0</v>
      </c>
      <c r="K11" s="538">
        <v>0</v>
      </c>
      <c r="L11" s="539">
        <v>0</v>
      </c>
    </row>
    <row r="12" spans="3:12" ht="12.75" hidden="1">
      <c r="C12" s="921"/>
      <c r="D12" s="536" t="s">
        <v>525</v>
      </c>
      <c r="E12" s="537">
        <v>0</v>
      </c>
      <c r="F12" s="538">
        <v>0</v>
      </c>
      <c r="G12" s="538">
        <v>0</v>
      </c>
      <c r="H12" s="538">
        <v>0</v>
      </c>
      <c r="I12" s="538">
        <v>0</v>
      </c>
      <c r="J12" s="538">
        <v>0</v>
      </c>
      <c r="K12" s="538">
        <v>0</v>
      </c>
      <c r="L12" s="539">
        <v>0</v>
      </c>
    </row>
    <row r="13" spans="3:12" ht="12.75" hidden="1">
      <c r="C13" s="921"/>
      <c r="D13" s="540" t="s">
        <v>526</v>
      </c>
      <c r="E13" s="537">
        <v>0</v>
      </c>
      <c r="F13" s="538">
        <v>0</v>
      </c>
      <c r="G13" s="538">
        <v>0</v>
      </c>
      <c r="H13" s="538">
        <v>0</v>
      </c>
      <c r="I13" s="538">
        <v>0</v>
      </c>
      <c r="J13" s="538">
        <v>0</v>
      </c>
      <c r="K13" s="538">
        <v>0</v>
      </c>
      <c r="L13" s="539">
        <v>0</v>
      </c>
    </row>
    <row r="14" spans="3:12" ht="12.75" hidden="1">
      <c r="C14" s="922"/>
      <c r="D14" s="541" t="s">
        <v>527</v>
      </c>
      <c r="E14" s="542">
        <v>0</v>
      </c>
      <c r="F14" s="543">
        <v>0</v>
      </c>
      <c r="G14" s="543">
        <v>0</v>
      </c>
      <c r="H14" s="543">
        <v>0</v>
      </c>
      <c r="I14" s="543">
        <v>0</v>
      </c>
      <c r="J14" s="543">
        <v>0</v>
      </c>
      <c r="K14" s="543">
        <v>0</v>
      </c>
      <c r="L14" s="544">
        <v>0</v>
      </c>
    </row>
    <row r="15" spans="3:12" ht="12.75" hidden="1">
      <c r="C15" s="936" t="s">
        <v>528</v>
      </c>
      <c r="D15" s="518" t="s">
        <v>522</v>
      </c>
      <c r="E15" s="545">
        <v>0</v>
      </c>
      <c r="F15" s="546">
        <v>0</v>
      </c>
      <c r="G15" s="546">
        <v>0</v>
      </c>
      <c r="H15" s="546">
        <v>0</v>
      </c>
      <c r="I15" s="546">
        <v>0</v>
      </c>
      <c r="J15" s="546">
        <v>0</v>
      </c>
      <c r="K15" s="546">
        <v>0</v>
      </c>
      <c r="L15" s="547">
        <v>0</v>
      </c>
    </row>
    <row r="16" spans="3:12" ht="12.75" hidden="1">
      <c r="C16" s="921"/>
      <c r="D16" s="536" t="s">
        <v>523</v>
      </c>
      <c r="E16" s="537">
        <v>0</v>
      </c>
      <c r="F16" s="538">
        <v>0</v>
      </c>
      <c r="G16" s="538">
        <v>0</v>
      </c>
      <c r="H16" s="538">
        <v>0</v>
      </c>
      <c r="I16" s="538">
        <v>0</v>
      </c>
      <c r="J16" s="538">
        <v>0</v>
      </c>
      <c r="K16" s="538">
        <v>0</v>
      </c>
      <c r="L16" s="539">
        <v>0</v>
      </c>
    </row>
    <row r="17" spans="3:12" ht="12.75" hidden="1">
      <c r="C17" s="921"/>
      <c r="D17" s="536" t="s">
        <v>524</v>
      </c>
      <c r="E17" s="537">
        <v>0</v>
      </c>
      <c r="F17" s="538">
        <v>0</v>
      </c>
      <c r="G17" s="538">
        <v>0</v>
      </c>
      <c r="H17" s="538">
        <v>0</v>
      </c>
      <c r="I17" s="538">
        <v>0</v>
      </c>
      <c r="J17" s="538">
        <v>0</v>
      </c>
      <c r="K17" s="538">
        <v>0</v>
      </c>
      <c r="L17" s="539">
        <v>0</v>
      </c>
    </row>
    <row r="18" spans="3:12" ht="12.75" hidden="1">
      <c r="C18" s="937"/>
      <c r="D18" s="548" t="s">
        <v>525</v>
      </c>
      <c r="E18" s="549">
        <v>0</v>
      </c>
      <c r="F18" s="550">
        <v>0</v>
      </c>
      <c r="G18" s="550">
        <v>0</v>
      </c>
      <c r="H18" s="550">
        <v>0</v>
      </c>
      <c r="I18" s="550">
        <v>0</v>
      </c>
      <c r="J18" s="550">
        <v>0</v>
      </c>
      <c r="K18" s="550">
        <v>0</v>
      </c>
      <c r="L18" s="551">
        <v>0</v>
      </c>
    </row>
    <row r="19" spans="3:12" s="505" customFormat="1" ht="14.25" hidden="1" thickBot="1" thickTop="1">
      <c r="C19" s="938" t="s">
        <v>518</v>
      </c>
      <c r="D19" s="939"/>
      <c r="E19" s="552">
        <f aca="true" t="shared" si="0" ref="E19:L19">SUM(E9:E12)+SUM(E15:E18)</f>
        <v>0</v>
      </c>
      <c r="F19" s="553">
        <f t="shared" si="0"/>
        <v>0</v>
      </c>
      <c r="G19" s="553">
        <f t="shared" si="0"/>
        <v>0</v>
      </c>
      <c r="H19" s="553">
        <f t="shared" si="0"/>
        <v>0</v>
      </c>
      <c r="I19" s="553">
        <f t="shared" si="0"/>
        <v>0</v>
      </c>
      <c r="J19" s="553">
        <f t="shared" si="0"/>
        <v>0</v>
      </c>
      <c r="K19" s="553">
        <f t="shared" si="0"/>
        <v>0</v>
      </c>
      <c r="L19" s="554">
        <f t="shared" si="0"/>
        <v>0</v>
      </c>
    </row>
    <row r="20" ht="12.75" customHeight="1"/>
    <row r="21" spans="3:12" ht="12.75">
      <c r="C21" s="940" t="s">
        <v>529</v>
      </c>
      <c r="D21" s="940"/>
      <c r="E21" s="940"/>
      <c r="F21" s="940"/>
      <c r="G21" s="940"/>
      <c r="H21" s="940"/>
      <c r="I21" s="940"/>
      <c r="J21" s="940"/>
      <c r="K21" s="940"/>
      <c r="L21" s="940"/>
    </row>
    <row r="22" spans="1:12" ht="19.5">
      <c r="A22" s="505">
        <v>2022</v>
      </c>
      <c r="C22" s="506" t="str">
        <f>"BÜTÇE YILI : "&amp;ButceYili+1</f>
        <v>BÜTÇE YILI : 2023</v>
      </c>
      <c r="D22" s="530"/>
      <c r="E22" s="530"/>
      <c r="F22" s="530"/>
      <c r="G22" s="531"/>
      <c r="H22" s="530"/>
      <c r="I22" s="530"/>
      <c r="J22" s="428"/>
      <c r="K22" s="532"/>
      <c r="L22" s="532"/>
    </row>
    <row r="23" spans="1:12" ht="19.5">
      <c r="A23" s="505" t="s">
        <v>72</v>
      </c>
      <c r="C23" s="506" t="str">
        <f>"KURUM ADI : "&amp;KurumAdi</f>
        <v>KURUM ADI : HACETTEPE ÜNİVERSİTESİ</v>
      </c>
      <c r="D23" s="530"/>
      <c r="E23" s="530"/>
      <c r="F23" s="530"/>
      <c r="G23" s="531"/>
      <c r="H23" s="530"/>
      <c r="I23" s="530"/>
      <c r="J23" s="428"/>
      <c r="K23" s="532"/>
      <c r="L23" s="532"/>
    </row>
    <row r="24" spans="3:12" ht="13.5" thickBot="1">
      <c r="C24" s="506" t="s">
        <v>519</v>
      </c>
      <c r="D24" s="501"/>
      <c r="E24" s="501"/>
      <c r="F24" s="501"/>
      <c r="G24" s="501"/>
      <c r="H24" s="501"/>
      <c r="I24" s="501"/>
      <c r="J24" s="501"/>
      <c r="K24" s="501"/>
      <c r="L24" s="501"/>
    </row>
    <row r="25" spans="3:12" ht="13.5" thickTop="1">
      <c r="C25" s="926"/>
      <c r="D25" s="928"/>
      <c r="E25" s="932">
        <v>2020</v>
      </c>
      <c r="F25" s="933"/>
      <c r="G25" s="933">
        <v>2021</v>
      </c>
      <c r="H25" s="933"/>
      <c r="I25" s="934">
        <v>2022</v>
      </c>
      <c r="J25" s="934"/>
      <c r="K25" s="934">
        <v>2023</v>
      </c>
      <c r="L25" s="935"/>
    </row>
    <row r="26" spans="3:12" ht="26.25" thickBot="1">
      <c r="C26" s="929"/>
      <c r="D26" s="931"/>
      <c r="E26" s="507" t="s">
        <v>498</v>
      </c>
      <c r="F26" s="508" t="s">
        <v>499</v>
      </c>
      <c r="G26" s="508" t="s">
        <v>498</v>
      </c>
      <c r="H26" s="508" t="s">
        <v>499</v>
      </c>
      <c r="I26" s="508" t="s">
        <v>498</v>
      </c>
      <c r="J26" s="508" t="s">
        <v>499</v>
      </c>
      <c r="K26" s="508" t="s">
        <v>498</v>
      </c>
      <c r="L26" s="509" t="s">
        <v>499</v>
      </c>
    </row>
    <row r="27" spans="3:12" ht="13.5" thickTop="1">
      <c r="C27" s="920" t="s">
        <v>500</v>
      </c>
      <c r="D27" s="510" t="s">
        <v>522</v>
      </c>
      <c r="E27" s="533">
        <v>0</v>
      </c>
      <c r="F27" s="534">
        <v>0</v>
      </c>
      <c r="G27" s="534">
        <v>0</v>
      </c>
      <c r="H27" s="534">
        <v>0</v>
      </c>
      <c r="I27" s="534">
        <v>0</v>
      </c>
      <c r="J27" s="534">
        <v>0</v>
      </c>
      <c r="K27" s="534">
        <v>0</v>
      </c>
      <c r="L27" s="535">
        <v>0</v>
      </c>
    </row>
    <row r="28" spans="3:12" ht="12.75">
      <c r="C28" s="921"/>
      <c r="D28" s="536" t="s">
        <v>523</v>
      </c>
      <c r="E28" s="537">
        <v>0</v>
      </c>
      <c r="F28" s="538">
        <v>0</v>
      </c>
      <c r="G28" s="538">
        <v>0</v>
      </c>
      <c r="H28" s="538">
        <v>0</v>
      </c>
      <c r="I28" s="538">
        <v>0</v>
      </c>
      <c r="J28" s="538">
        <v>0</v>
      </c>
      <c r="K28" s="538">
        <v>0</v>
      </c>
      <c r="L28" s="539">
        <v>0</v>
      </c>
    </row>
    <row r="29" spans="3:12" ht="12.75">
      <c r="C29" s="921"/>
      <c r="D29" s="536" t="s">
        <v>524</v>
      </c>
      <c r="E29" s="537">
        <v>0</v>
      </c>
      <c r="F29" s="538">
        <v>0</v>
      </c>
      <c r="G29" s="538">
        <v>0</v>
      </c>
      <c r="H29" s="538">
        <v>0</v>
      </c>
      <c r="I29" s="538">
        <v>0</v>
      </c>
      <c r="J29" s="538">
        <v>0</v>
      </c>
      <c r="K29" s="538">
        <v>0</v>
      </c>
      <c r="L29" s="539">
        <v>0</v>
      </c>
    </row>
    <row r="30" spans="3:12" ht="12.75">
      <c r="C30" s="921"/>
      <c r="D30" s="536" t="s">
        <v>525</v>
      </c>
      <c r="E30" s="537">
        <v>0</v>
      </c>
      <c r="F30" s="538">
        <v>0</v>
      </c>
      <c r="G30" s="538">
        <v>0</v>
      </c>
      <c r="H30" s="538">
        <v>0</v>
      </c>
      <c r="I30" s="538">
        <v>0</v>
      </c>
      <c r="J30" s="538">
        <v>0</v>
      </c>
      <c r="K30" s="538">
        <v>0</v>
      </c>
      <c r="L30" s="539">
        <v>0</v>
      </c>
    </row>
    <row r="31" spans="3:12" ht="12.75">
      <c r="C31" s="921"/>
      <c r="D31" s="540" t="s">
        <v>526</v>
      </c>
      <c r="E31" s="537">
        <v>0</v>
      </c>
      <c r="F31" s="538">
        <v>0</v>
      </c>
      <c r="G31" s="538">
        <v>0</v>
      </c>
      <c r="H31" s="538">
        <v>0</v>
      </c>
      <c r="I31" s="538">
        <v>0</v>
      </c>
      <c r="J31" s="538">
        <v>0</v>
      </c>
      <c r="K31" s="538">
        <v>0</v>
      </c>
      <c r="L31" s="539">
        <v>0</v>
      </c>
    </row>
    <row r="32" spans="3:12" ht="12.75">
      <c r="C32" s="922"/>
      <c r="D32" s="541" t="s">
        <v>527</v>
      </c>
      <c r="E32" s="542">
        <v>0</v>
      </c>
      <c r="F32" s="543">
        <v>0</v>
      </c>
      <c r="G32" s="543">
        <v>0</v>
      </c>
      <c r="H32" s="543">
        <v>0</v>
      </c>
      <c r="I32" s="543">
        <v>0</v>
      </c>
      <c r="J32" s="543">
        <v>0</v>
      </c>
      <c r="K32" s="543">
        <v>0</v>
      </c>
      <c r="L32" s="544">
        <v>0</v>
      </c>
    </row>
    <row r="33" spans="3:12" ht="12.75">
      <c r="C33" s="936" t="s">
        <v>604</v>
      </c>
      <c r="D33" s="518" t="s">
        <v>522</v>
      </c>
      <c r="E33" s="545">
        <v>0</v>
      </c>
      <c r="F33" s="546">
        <v>0</v>
      </c>
      <c r="G33" s="546">
        <v>0</v>
      </c>
      <c r="H33" s="546">
        <v>0</v>
      </c>
      <c r="I33" s="546">
        <v>0</v>
      </c>
      <c r="J33" s="546">
        <v>0</v>
      </c>
      <c r="K33" s="546">
        <v>0</v>
      </c>
      <c r="L33" s="547">
        <v>0</v>
      </c>
    </row>
    <row r="34" spans="3:12" ht="12.75">
      <c r="C34" s="921"/>
      <c r="D34" s="536" t="s">
        <v>523</v>
      </c>
      <c r="E34" s="537">
        <v>0</v>
      </c>
      <c r="F34" s="538">
        <v>0</v>
      </c>
      <c r="G34" s="538">
        <v>0</v>
      </c>
      <c r="H34" s="538">
        <v>0</v>
      </c>
      <c r="I34" s="538">
        <v>0</v>
      </c>
      <c r="J34" s="538">
        <v>0</v>
      </c>
      <c r="K34" s="538">
        <v>0</v>
      </c>
      <c r="L34" s="539">
        <v>0</v>
      </c>
    </row>
    <row r="35" spans="3:12" ht="12.75">
      <c r="C35" s="921"/>
      <c r="D35" s="536" t="s">
        <v>524</v>
      </c>
      <c r="E35" s="537">
        <v>0</v>
      </c>
      <c r="F35" s="538">
        <v>0</v>
      </c>
      <c r="G35" s="538">
        <v>0</v>
      </c>
      <c r="H35" s="538">
        <v>0</v>
      </c>
      <c r="I35" s="538">
        <v>0</v>
      </c>
      <c r="J35" s="538">
        <v>0</v>
      </c>
      <c r="K35" s="538">
        <v>0</v>
      </c>
      <c r="L35" s="539">
        <v>0</v>
      </c>
    </row>
    <row r="36" spans="3:12" ht="13.5" thickBot="1">
      <c r="C36" s="937"/>
      <c r="D36" s="548" t="s">
        <v>525</v>
      </c>
      <c r="E36" s="549">
        <v>0</v>
      </c>
      <c r="F36" s="550">
        <v>0</v>
      </c>
      <c r="G36" s="550">
        <v>0</v>
      </c>
      <c r="H36" s="550">
        <v>0</v>
      </c>
      <c r="I36" s="550">
        <v>0</v>
      </c>
      <c r="J36" s="550">
        <v>0</v>
      </c>
      <c r="K36" s="550">
        <v>0</v>
      </c>
      <c r="L36" s="551">
        <v>0</v>
      </c>
    </row>
    <row r="37" spans="3:12" ht="14.25" thickBot="1" thickTop="1">
      <c r="C37" s="938" t="s">
        <v>518</v>
      </c>
      <c r="D37" s="939"/>
      <c r="E37" s="552">
        <f aca="true" t="shared" si="1" ref="E37:L37">SUM(E27:E30)+SUM(E33:E36)</f>
        <v>0</v>
      </c>
      <c r="F37" s="553">
        <f t="shared" si="1"/>
        <v>0</v>
      </c>
      <c r="G37" s="553">
        <f t="shared" si="1"/>
        <v>0</v>
      </c>
      <c r="H37" s="553">
        <f t="shared" si="1"/>
        <v>0</v>
      </c>
      <c r="I37" s="553">
        <f t="shared" si="1"/>
        <v>0</v>
      </c>
      <c r="J37" s="553">
        <f t="shared" si="1"/>
        <v>0</v>
      </c>
      <c r="K37" s="553">
        <f t="shared" si="1"/>
        <v>0</v>
      </c>
      <c r="L37" s="554">
        <f t="shared" si="1"/>
        <v>0</v>
      </c>
    </row>
  </sheetData>
  <sheetProtection/>
  <mergeCells count="17">
    <mergeCell ref="K25:L25"/>
    <mergeCell ref="C7:D8"/>
    <mergeCell ref="E7:F7"/>
    <mergeCell ref="G7:H7"/>
    <mergeCell ref="I7:J7"/>
    <mergeCell ref="K7:L7"/>
    <mergeCell ref="C9:C14"/>
    <mergeCell ref="C27:C32"/>
    <mergeCell ref="C33:C36"/>
    <mergeCell ref="C37:D37"/>
    <mergeCell ref="C15:C18"/>
    <mergeCell ref="C19:D19"/>
    <mergeCell ref="C21:L21"/>
    <mergeCell ref="C25:D26"/>
    <mergeCell ref="E25:F25"/>
    <mergeCell ref="G25:H25"/>
    <mergeCell ref="I25:J25"/>
  </mergeCells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6" r:id="rId1"/>
  <headerFooter alignWithMargins="0">
    <oddHeader xml:space="preserve">&amp;RFORM: 28(2)  </oddHeader>
    <oddFooter>&amp;Le-bütçe döner sermaye personel giderleri raporu (17.5.2021 12:53:41)&amp;Re-Bütçe</oddFooter>
  </headerFooter>
  <rowBreaks count="1" manualBreakCount="1">
    <brk id="18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"/>
  <sheetViews>
    <sheetView zoomScalePageLayoutView="0" workbookViewId="0" topLeftCell="A2">
      <selection activeCell="A11" sqref="A11"/>
    </sheetView>
  </sheetViews>
  <sheetFormatPr defaultColWidth="9.00390625" defaultRowHeight="12.75"/>
  <cols>
    <col min="1" max="1" width="79.75390625" style="555" customWidth="1"/>
    <col min="2" max="2" width="18.25390625" style="555" customWidth="1"/>
    <col min="3" max="3" width="17.00390625" style="555" customWidth="1"/>
    <col min="4" max="4" width="19.00390625" style="555" bestFit="1" customWidth="1"/>
    <col min="5" max="16384" width="9.125" style="555" customWidth="1"/>
  </cols>
  <sheetData>
    <row r="1" spans="2:5" ht="15" hidden="1">
      <c r="B1" s="591" t="s">
        <v>72</v>
      </c>
      <c r="C1" s="591" t="s">
        <v>497</v>
      </c>
      <c r="D1" s="591">
        <v>2023</v>
      </c>
      <c r="E1" s="591"/>
    </row>
    <row r="2" spans="1:4" ht="18.75">
      <c r="A2" s="941" t="s">
        <v>544</v>
      </c>
      <c r="B2" s="941"/>
      <c r="C2" s="941"/>
      <c r="D2" s="941"/>
    </row>
    <row r="4" spans="1:4" ht="15">
      <c r="A4" s="590" t="str">
        <f>"BÜTÇE YILI: "&amp;Yil</f>
        <v>BÜTÇE YILI: 2023</v>
      </c>
      <c r="C4" s="591"/>
      <c r="D4" s="591"/>
    </row>
    <row r="5" ht="15">
      <c r="A5" s="590" t="str">
        <f>"KURUM ADI:"&amp;KurumAdi</f>
        <v>KURUM ADI:HACETTEPE ÜNİVERSİTESİ</v>
      </c>
    </row>
    <row r="6" ht="15">
      <c r="A6" s="590" t="str">
        <f>"DÖNER SERMAYE ADI: "&amp;DonerSermaye</f>
        <v>DÖNER SERMAYE ADI: DÖNER SERMAYE İŞLETMESİ SAĞLIK MERKEZLERİ BİRİMİ</v>
      </c>
    </row>
    <row r="7" ht="15.75" thickBot="1"/>
    <row r="8" spans="1:4" ht="38.25" customHeight="1" thickBot="1" thickTop="1">
      <c r="A8" s="560" t="s">
        <v>543</v>
      </c>
      <c r="B8" s="589">
        <f>($D$1-3)</f>
        <v>2020</v>
      </c>
      <c r="C8" s="589">
        <f>($D$1-2)</f>
        <v>2021</v>
      </c>
      <c r="D8" s="588" t="str">
        <f>($D$1-1)&amp;CHAR(10)&amp;"(Haziran Sonu)"</f>
        <v>2022
(Haziran Sonu)</v>
      </c>
    </row>
    <row r="9" spans="1:4" ht="24.75" customHeight="1" thickTop="1">
      <c r="A9" s="587" t="s">
        <v>542</v>
      </c>
      <c r="B9" s="586">
        <v>0</v>
      </c>
      <c r="C9" s="585">
        <v>0</v>
      </c>
      <c r="D9" s="584">
        <v>0</v>
      </c>
    </row>
    <row r="10" spans="1:4" ht="24.75" customHeight="1" thickBot="1">
      <c r="A10" s="583" t="s">
        <v>541</v>
      </c>
      <c r="B10" s="582">
        <v>0</v>
      </c>
      <c r="C10" s="581">
        <v>0</v>
      </c>
      <c r="D10" s="580">
        <v>0</v>
      </c>
    </row>
    <row r="11" spans="1:4" ht="24.75" customHeight="1" thickBot="1">
      <c r="A11" s="571" t="s">
        <v>540</v>
      </c>
      <c r="B11" s="570">
        <f>SUM(B12:B15)</f>
        <v>0</v>
      </c>
      <c r="C11" s="570">
        <f>SUM(C12:C15)</f>
        <v>0</v>
      </c>
      <c r="D11" s="569">
        <f>SUM(D12:D15)</f>
        <v>0</v>
      </c>
    </row>
    <row r="12" spans="1:4" ht="24.75" customHeight="1">
      <c r="A12" s="564" t="s">
        <v>539</v>
      </c>
      <c r="B12" s="563">
        <v>0</v>
      </c>
      <c r="C12" s="562">
        <v>0</v>
      </c>
      <c r="D12" s="561">
        <v>0</v>
      </c>
    </row>
    <row r="13" spans="1:4" ht="24.75" customHeight="1">
      <c r="A13" s="575" t="s">
        <v>538</v>
      </c>
      <c r="B13" s="574">
        <v>0</v>
      </c>
      <c r="C13" s="573">
        <v>0</v>
      </c>
      <c r="D13" s="572">
        <v>0</v>
      </c>
    </row>
    <row r="14" spans="1:4" ht="24.75" customHeight="1">
      <c r="A14" s="575" t="s">
        <v>537</v>
      </c>
      <c r="B14" s="574">
        <v>0</v>
      </c>
      <c r="C14" s="573">
        <v>0</v>
      </c>
      <c r="D14" s="572">
        <v>0</v>
      </c>
    </row>
    <row r="15" spans="1:4" ht="24.75" customHeight="1" thickBot="1">
      <c r="A15" s="579" t="s">
        <v>536</v>
      </c>
      <c r="B15" s="578">
        <v>0</v>
      </c>
      <c r="C15" s="577">
        <v>0</v>
      </c>
      <c r="D15" s="576">
        <v>0</v>
      </c>
    </row>
    <row r="16" spans="1:4" ht="24.75" customHeight="1" thickBot="1">
      <c r="A16" s="571" t="s">
        <v>535</v>
      </c>
      <c r="B16" s="570">
        <f>SUM(B17,B18)</f>
        <v>0</v>
      </c>
      <c r="C16" s="570">
        <f>SUM(C17,C18)</f>
        <v>0</v>
      </c>
      <c r="D16" s="569">
        <f>SUM(D17,D18)</f>
        <v>0</v>
      </c>
    </row>
    <row r="17" spans="1:4" ht="24.75" customHeight="1">
      <c r="A17" s="564" t="s">
        <v>534</v>
      </c>
      <c r="B17" s="563">
        <v>0</v>
      </c>
      <c r="C17" s="562">
        <v>0</v>
      </c>
      <c r="D17" s="561">
        <v>0</v>
      </c>
    </row>
    <row r="18" spans="1:4" ht="24.75" customHeight="1" thickBot="1">
      <c r="A18" s="575" t="s">
        <v>533</v>
      </c>
      <c r="B18" s="574">
        <v>0</v>
      </c>
      <c r="C18" s="573">
        <v>0</v>
      </c>
      <c r="D18" s="572">
        <v>0</v>
      </c>
    </row>
    <row r="19" spans="1:4" ht="24.75" customHeight="1" thickBot="1">
      <c r="A19" s="571" t="s">
        <v>532</v>
      </c>
      <c r="B19" s="570">
        <f>SUM(B20,B21)</f>
        <v>0</v>
      </c>
      <c r="C19" s="570">
        <f>SUM(C20,C21)</f>
        <v>0</v>
      </c>
      <c r="D19" s="569">
        <f>SUM(D20,D21)</f>
        <v>0</v>
      </c>
    </row>
    <row r="20" spans="1:4" ht="24.75" customHeight="1">
      <c r="A20" s="568" t="s">
        <v>531</v>
      </c>
      <c r="B20" s="567">
        <v>0</v>
      </c>
      <c r="C20" s="566">
        <v>0</v>
      </c>
      <c r="D20" s="565">
        <v>0</v>
      </c>
    </row>
    <row r="21" spans="1:4" ht="24.75" customHeight="1" thickBot="1">
      <c r="A21" s="564" t="s">
        <v>530</v>
      </c>
      <c r="B21" s="563">
        <v>0</v>
      </c>
      <c r="C21" s="562">
        <v>0</v>
      </c>
      <c r="D21" s="561">
        <v>0</v>
      </c>
    </row>
    <row r="22" spans="1:4" ht="24.75" customHeight="1" thickBot="1" thickTop="1">
      <c r="A22" s="560" t="s">
        <v>180</v>
      </c>
      <c r="B22" s="559">
        <f>SUM(B9,B10,B11,B16,B19)</f>
        <v>0</v>
      </c>
      <c r="C22" s="559">
        <f>SUM(C9,C10,C11,C16,C19)</f>
        <v>0</v>
      </c>
      <c r="D22" s="558">
        <f>SUM(D9,D10,D11,D16,D19)</f>
        <v>0</v>
      </c>
    </row>
    <row r="23" spans="1:4" ht="21" customHeight="1" thickTop="1">
      <c r="A23" s="557"/>
      <c r="B23" s="556"/>
      <c r="C23" s="556"/>
      <c r="D23" s="556"/>
    </row>
  </sheetData>
  <sheetProtection/>
  <mergeCells count="1">
    <mergeCell ref="A2:D2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76" r:id="rId1"/>
  <headerFooter>
    <oddHeader>&amp;RFORM: 28(3)</oddHeader>
    <oddFooter>&amp;Re-Bütçe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85"/>
  <sheetViews>
    <sheetView view="pageBreakPreview" zoomScaleSheetLayoutView="100" zoomScalePageLayoutView="0" workbookViewId="0" topLeftCell="A19">
      <selection activeCell="D5" sqref="D5:I5"/>
    </sheetView>
  </sheetViews>
  <sheetFormatPr defaultColWidth="9.00390625" defaultRowHeight="12.75"/>
  <cols>
    <col min="1" max="1" width="2.75390625" style="1" customWidth="1"/>
    <col min="2" max="2" width="12.125" style="1" customWidth="1"/>
    <col min="3" max="3" width="2.875" style="1" customWidth="1"/>
    <col min="4" max="4" width="52.00390625" style="1" customWidth="1"/>
    <col min="5" max="9" width="15.875" style="1" customWidth="1"/>
    <col min="10" max="16384" width="9.125" style="1" customWidth="1"/>
  </cols>
  <sheetData>
    <row r="1" ht="9.75" customHeight="1"/>
    <row r="2" spans="2:9" ht="17.25" customHeight="1">
      <c r="B2" s="654" t="s">
        <v>3</v>
      </c>
      <c r="C2" s="655"/>
      <c r="D2" s="655"/>
      <c r="E2" s="655"/>
      <c r="F2" s="655"/>
      <c r="G2" s="655"/>
      <c r="H2" s="655"/>
      <c r="I2" s="655"/>
    </row>
    <row r="3" spans="2:9" ht="12.75">
      <c r="B3" s="2"/>
      <c r="C3" s="2"/>
      <c r="D3" s="2"/>
      <c r="E3" s="2"/>
      <c r="F3" s="2"/>
      <c r="G3" s="2"/>
      <c r="H3" s="2"/>
      <c r="I3" s="2"/>
    </row>
    <row r="4" spans="2:9" ht="15" customHeight="1">
      <c r="B4" s="2" t="s">
        <v>0</v>
      </c>
      <c r="C4" s="2" t="s">
        <v>1</v>
      </c>
      <c r="D4" s="3">
        <v>2023</v>
      </c>
      <c r="E4" s="3"/>
      <c r="F4" s="656"/>
      <c r="G4" s="656"/>
      <c r="H4" s="656"/>
      <c r="I4" s="656"/>
    </row>
    <row r="5" spans="2:9" ht="15" customHeight="1">
      <c r="B5" s="2" t="s">
        <v>2</v>
      </c>
      <c r="C5" s="2" t="s">
        <v>1</v>
      </c>
      <c r="D5" s="648" t="s">
        <v>72</v>
      </c>
      <c r="E5" s="649"/>
      <c r="F5" s="649"/>
      <c r="G5" s="649"/>
      <c r="H5" s="649"/>
      <c r="I5" s="650"/>
    </row>
    <row r="6" spans="2:9" ht="15" customHeight="1">
      <c r="B6" s="4" t="s">
        <v>4</v>
      </c>
      <c r="C6" s="4" t="s">
        <v>1</v>
      </c>
      <c r="D6" s="648" t="s">
        <v>72</v>
      </c>
      <c r="E6" s="649"/>
      <c r="F6" s="649"/>
      <c r="G6" s="649"/>
      <c r="H6" s="649"/>
      <c r="I6" s="650"/>
    </row>
    <row r="7" spans="2:9" ht="15" customHeight="1">
      <c r="B7" s="4"/>
      <c r="C7" s="4"/>
      <c r="D7" s="22"/>
      <c r="E7" s="23"/>
      <c r="F7" s="23"/>
      <c r="G7" s="23"/>
      <c r="H7" s="23"/>
      <c r="I7" s="24"/>
    </row>
    <row r="8" spans="2:9" ht="13.5" thickBot="1">
      <c r="B8" s="3"/>
      <c r="C8" s="3"/>
      <c r="D8" s="3"/>
      <c r="E8" s="3"/>
      <c r="F8" s="3"/>
      <c r="G8" s="3"/>
      <c r="H8" s="3"/>
      <c r="I8" s="3"/>
    </row>
    <row r="9" spans="2:9" ht="12.75">
      <c r="B9" s="657" t="s">
        <v>48</v>
      </c>
      <c r="C9" s="658"/>
      <c r="D9" s="659"/>
      <c r="E9" s="28">
        <v>2021</v>
      </c>
      <c r="F9" s="28">
        <v>2022</v>
      </c>
      <c r="G9" s="29">
        <v>2023</v>
      </c>
      <c r="H9" s="30">
        <v>2024</v>
      </c>
      <c r="I9" s="31">
        <v>2025</v>
      </c>
    </row>
    <row r="10" spans="2:9" ht="25.5" customHeight="1" thickBot="1">
      <c r="B10" s="660"/>
      <c r="C10" s="661"/>
      <c r="D10" s="662"/>
      <c r="E10" s="25" t="s">
        <v>46</v>
      </c>
      <c r="F10" s="25" t="s">
        <v>47</v>
      </c>
      <c r="G10" s="26" t="s">
        <v>45</v>
      </c>
      <c r="H10" s="25" t="str">
        <f>G10</f>
        <v>TEKLİF</v>
      </c>
      <c r="I10" s="27" t="str">
        <f>G10</f>
        <v>TEKLİF</v>
      </c>
    </row>
    <row r="11" spans="2:9" ht="27.75" customHeight="1">
      <c r="B11" s="637" t="s">
        <v>5</v>
      </c>
      <c r="C11" s="638"/>
      <c r="D11" s="639"/>
      <c r="E11" s="18"/>
      <c r="F11" s="18"/>
      <c r="G11" s="18"/>
      <c r="H11" s="18"/>
      <c r="I11" s="19"/>
    </row>
    <row r="12" spans="2:9" ht="27.75" customHeight="1">
      <c r="B12" s="632" t="s">
        <v>6</v>
      </c>
      <c r="C12" s="633"/>
      <c r="D12" s="634"/>
      <c r="E12" s="8"/>
      <c r="F12" s="8"/>
      <c r="G12" s="8"/>
      <c r="H12" s="8"/>
      <c r="I12" s="9"/>
    </row>
    <row r="13" spans="2:9" ht="27.75" customHeight="1">
      <c r="B13" s="632" t="s">
        <v>7</v>
      </c>
      <c r="C13" s="633"/>
      <c r="D13" s="634"/>
      <c r="E13" s="8"/>
      <c r="F13" s="8"/>
      <c r="G13" s="8"/>
      <c r="H13" s="8"/>
      <c r="I13" s="9"/>
    </row>
    <row r="14" spans="2:9" ht="27.75" customHeight="1">
      <c r="B14" s="632" t="s">
        <v>57</v>
      </c>
      <c r="C14" s="633"/>
      <c r="D14" s="634"/>
      <c r="E14" s="8"/>
      <c r="F14" s="8"/>
      <c r="G14" s="8"/>
      <c r="H14" s="8"/>
      <c r="I14" s="9"/>
    </row>
    <row r="15" spans="2:9" ht="27.75" customHeight="1" thickBot="1">
      <c r="B15" s="651" t="s">
        <v>8</v>
      </c>
      <c r="C15" s="652"/>
      <c r="D15" s="653"/>
      <c r="E15" s="8"/>
      <c r="F15" s="8"/>
      <c r="G15" s="8"/>
      <c r="H15" s="8"/>
      <c r="I15" s="9"/>
    </row>
    <row r="16" spans="2:9" ht="27.75" customHeight="1">
      <c r="B16" s="637" t="s">
        <v>9</v>
      </c>
      <c r="C16" s="638"/>
      <c r="D16" s="639"/>
      <c r="E16" s="18"/>
      <c r="F16" s="18"/>
      <c r="G16" s="18"/>
      <c r="H16" s="18"/>
      <c r="I16" s="19"/>
    </row>
    <row r="17" spans="2:9" ht="27.75" customHeight="1">
      <c r="B17" s="632" t="s">
        <v>10</v>
      </c>
      <c r="C17" s="633"/>
      <c r="D17" s="634"/>
      <c r="E17" s="8"/>
      <c r="F17" s="8"/>
      <c r="G17" s="8"/>
      <c r="H17" s="8"/>
      <c r="I17" s="9"/>
    </row>
    <row r="18" spans="2:9" ht="27.75" customHeight="1">
      <c r="B18" s="632" t="s">
        <v>11</v>
      </c>
      <c r="C18" s="633"/>
      <c r="D18" s="634"/>
      <c r="E18" s="8"/>
      <c r="F18" s="8"/>
      <c r="G18" s="8"/>
      <c r="H18" s="8"/>
      <c r="I18" s="9"/>
    </row>
    <row r="19" spans="2:9" ht="27.75" customHeight="1">
      <c r="B19" s="632" t="s">
        <v>44</v>
      </c>
      <c r="C19" s="633"/>
      <c r="D19" s="634"/>
      <c r="E19" s="8"/>
      <c r="F19" s="8"/>
      <c r="G19" s="8"/>
      <c r="H19" s="8"/>
      <c r="I19" s="9"/>
    </row>
    <row r="20" spans="2:9" ht="27.75" customHeight="1">
      <c r="B20" s="632" t="s">
        <v>58</v>
      </c>
      <c r="C20" s="633"/>
      <c r="D20" s="634"/>
      <c r="E20" s="8"/>
      <c r="F20" s="8"/>
      <c r="G20" s="8"/>
      <c r="H20" s="8"/>
      <c r="I20" s="9"/>
    </row>
    <row r="21" spans="2:9" ht="27.75" customHeight="1">
      <c r="B21" s="632" t="s">
        <v>43</v>
      </c>
      <c r="C21" s="633"/>
      <c r="D21" s="634"/>
      <c r="E21" s="8"/>
      <c r="F21" s="8"/>
      <c r="G21" s="8"/>
      <c r="H21" s="8"/>
      <c r="I21" s="9"/>
    </row>
    <row r="22" spans="2:9" ht="27.75" customHeight="1">
      <c r="B22" s="632" t="s">
        <v>42</v>
      </c>
      <c r="C22" s="633"/>
      <c r="D22" s="634"/>
      <c r="E22" s="8"/>
      <c r="F22" s="8"/>
      <c r="G22" s="8"/>
      <c r="H22" s="8"/>
      <c r="I22" s="9"/>
    </row>
    <row r="23" spans="2:9" ht="27.75" customHeight="1">
      <c r="B23" s="632" t="s">
        <v>41</v>
      </c>
      <c r="C23" s="633"/>
      <c r="D23" s="634"/>
      <c r="E23" s="8"/>
      <c r="F23" s="8"/>
      <c r="G23" s="8"/>
      <c r="H23" s="8"/>
      <c r="I23" s="9"/>
    </row>
    <row r="24" spans="2:9" ht="27.75" customHeight="1" thickBot="1">
      <c r="B24" s="632" t="s">
        <v>40</v>
      </c>
      <c r="C24" s="633"/>
      <c r="D24" s="634"/>
      <c r="E24" s="8"/>
      <c r="F24" s="8"/>
      <c r="G24" s="8"/>
      <c r="H24" s="8"/>
      <c r="I24" s="9"/>
    </row>
    <row r="25" spans="2:9" ht="27.75" customHeight="1">
      <c r="B25" s="637" t="s">
        <v>12</v>
      </c>
      <c r="C25" s="638"/>
      <c r="D25" s="639"/>
      <c r="E25" s="18"/>
      <c r="F25" s="18"/>
      <c r="G25" s="18"/>
      <c r="H25" s="18"/>
      <c r="I25" s="19"/>
    </row>
    <row r="26" spans="2:9" ht="27.75" customHeight="1">
      <c r="B26" s="632" t="s">
        <v>59</v>
      </c>
      <c r="C26" s="633"/>
      <c r="D26" s="634"/>
      <c r="E26" s="10"/>
      <c r="F26" s="10"/>
      <c r="G26" s="10"/>
      <c r="H26" s="10"/>
      <c r="I26" s="11"/>
    </row>
    <row r="27" spans="2:9" ht="27.75" customHeight="1">
      <c r="B27" s="632" t="s">
        <v>28</v>
      </c>
      <c r="C27" s="633"/>
      <c r="D27" s="634"/>
      <c r="E27" s="10"/>
      <c r="F27" s="10"/>
      <c r="G27" s="10"/>
      <c r="H27" s="10"/>
      <c r="I27" s="11"/>
    </row>
    <row r="28" spans="2:9" ht="27.75" customHeight="1">
      <c r="B28" s="632" t="s">
        <v>29</v>
      </c>
      <c r="C28" s="633"/>
      <c r="D28" s="634"/>
      <c r="E28" s="8"/>
      <c r="F28" s="8"/>
      <c r="G28" s="8"/>
      <c r="H28" s="8"/>
      <c r="I28" s="9"/>
    </row>
    <row r="29" spans="2:9" ht="27.75" customHeight="1">
      <c r="B29" s="632" t="s">
        <v>30</v>
      </c>
      <c r="C29" s="633"/>
      <c r="D29" s="634"/>
      <c r="E29" s="8"/>
      <c r="F29" s="8"/>
      <c r="G29" s="8"/>
      <c r="H29" s="8"/>
      <c r="I29" s="9"/>
    </row>
    <row r="30" spans="2:9" ht="27.75" customHeight="1">
      <c r="B30" s="632" t="s">
        <v>49</v>
      </c>
      <c r="C30" s="633"/>
      <c r="D30" s="634"/>
      <c r="E30" s="8"/>
      <c r="F30" s="8"/>
      <c r="G30" s="8"/>
      <c r="H30" s="8"/>
      <c r="I30" s="9"/>
    </row>
    <row r="31" spans="2:9" ht="27.75" customHeight="1">
      <c r="B31" s="632" t="s">
        <v>50</v>
      </c>
      <c r="C31" s="633"/>
      <c r="D31" s="634"/>
      <c r="E31" s="8"/>
      <c r="F31" s="8"/>
      <c r="G31" s="8"/>
      <c r="H31" s="8"/>
      <c r="I31" s="9"/>
    </row>
    <row r="32" spans="2:9" ht="27.75" customHeight="1">
      <c r="B32" s="632" t="s">
        <v>51</v>
      </c>
      <c r="C32" s="633"/>
      <c r="D32" s="634"/>
      <c r="E32" s="8"/>
      <c r="F32" s="8"/>
      <c r="G32" s="8"/>
      <c r="H32" s="8"/>
      <c r="I32" s="9"/>
    </row>
    <row r="33" spans="2:9" ht="27.75" customHeight="1">
      <c r="B33" s="632" t="s">
        <v>52</v>
      </c>
      <c r="C33" s="633"/>
      <c r="D33" s="634"/>
      <c r="E33" s="8"/>
      <c r="F33" s="8"/>
      <c r="G33" s="8"/>
      <c r="H33" s="8"/>
      <c r="I33" s="9"/>
    </row>
    <row r="34" spans="2:9" ht="27.75" customHeight="1">
      <c r="B34" s="645" t="s">
        <v>60</v>
      </c>
      <c r="C34" s="646"/>
      <c r="D34" s="647"/>
      <c r="E34" s="8"/>
      <c r="F34" s="8"/>
      <c r="G34" s="8"/>
      <c r="H34" s="8"/>
      <c r="I34" s="9"/>
    </row>
    <row r="35" spans="2:9" ht="27.75" customHeight="1">
      <c r="B35" s="632" t="s">
        <v>53</v>
      </c>
      <c r="C35" s="633"/>
      <c r="D35" s="634"/>
      <c r="E35" s="10"/>
      <c r="F35" s="10"/>
      <c r="G35" s="10"/>
      <c r="H35" s="10"/>
      <c r="I35" s="11"/>
    </row>
    <row r="36" spans="2:9" ht="27.75" customHeight="1">
      <c r="B36" s="632" t="s">
        <v>54</v>
      </c>
      <c r="C36" s="633"/>
      <c r="D36" s="634"/>
      <c r="E36" s="8"/>
      <c r="F36" s="8"/>
      <c r="G36" s="8"/>
      <c r="H36" s="8"/>
      <c r="I36" s="9"/>
    </row>
    <row r="37" spans="2:9" ht="27.75" customHeight="1">
      <c r="B37" s="632" t="s">
        <v>55</v>
      </c>
      <c r="C37" s="633"/>
      <c r="D37" s="634"/>
      <c r="E37" s="8"/>
      <c r="F37" s="8"/>
      <c r="G37" s="8"/>
      <c r="H37" s="8"/>
      <c r="I37" s="9"/>
    </row>
    <row r="38" spans="2:9" ht="27.75" customHeight="1">
      <c r="B38" s="632" t="s">
        <v>61</v>
      </c>
      <c r="C38" s="633"/>
      <c r="D38" s="634"/>
      <c r="E38" s="8"/>
      <c r="F38" s="8"/>
      <c r="G38" s="8"/>
      <c r="H38" s="8"/>
      <c r="I38" s="9"/>
    </row>
    <row r="39" spans="2:9" ht="27.75" customHeight="1" thickBot="1">
      <c r="B39" s="632" t="s">
        <v>56</v>
      </c>
      <c r="C39" s="633"/>
      <c r="D39" s="634"/>
      <c r="E39" s="8"/>
      <c r="F39" s="8"/>
      <c r="G39" s="8"/>
      <c r="H39" s="8"/>
      <c r="I39" s="9"/>
    </row>
    <row r="40" spans="2:9" ht="27.75" customHeight="1">
      <c r="B40" s="637" t="s">
        <v>13</v>
      </c>
      <c r="C40" s="638"/>
      <c r="D40" s="639"/>
      <c r="E40" s="18"/>
      <c r="F40" s="18"/>
      <c r="G40" s="18"/>
      <c r="H40" s="18"/>
      <c r="I40" s="19"/>
    </row>
    <row r="41" spans="2:9" ht="27.75" customHeight="1">
      <c r="B41" s="632" t="s">
        <v>62</v>
      </c>
      <c r="C41" s="633"/>
      <c r="D41" s="634"/>
      <c r="E41" s="8"/>
      <c r="F41" s="8"/>
      <c r="G41" s="8"/>
      <c r="H41" s="8"/>
      <c r="I41" s="12"/>
    </row>
    <row r="42" spans="2:9" ht="27.75" customHeight="1">
      <c r="B42" s="632" t="s">
        <v>63</v>
      </c>
      <c r="C42" s="633"/>
      <c r="D42" s="634"/>
      <c r="E42" s="8"/>
      <c r="F42" s="8"/>
      <c r="G42" s="8"/>
      <c r="H42" s="8"/>
      <c r="I42" s="12"/>
    </row>
    <row r="43" spans="2:9" ht="27.75" customHeight="1">
      <c r="B43" s="632" t="s">
        <v>14</v>
      </c>
      <c r="C43" s="633"/>
      <c r="D43" s="634"/>
      <c r="E43" s="8"/>
      <c r="F43" s="8"/>
      <c r="G43" s="8"/>
      <c r="H43" s="8"/>
      <c r="I43" s="12"/>
    </row>
    <row r="44" spans="2:9" ht="27.75" customHeight="1">
      <c r="B44" s="632" t="s">
        <v>15</v>
      </c>
      <c r="C44" s="633"/>
      <c r="D44" s="634"/>
      <c r="E44" s="8"/>
      <c r="F44" s="8"/>
      <c r="G44" s="8"/>
      <c r="H44" s="8"/>
      <c r="I44" s="12"/>
    </row>
    <row r="45" spans="2:9" ht="27.75" customHeight="1">
      <c r="B45" s="632" t="s">
        <v>64</v>
      </c>
      <c r="C45" s="633"/>
      <c r="D45" s="634"/>
      <c r="E45" s="8"/>
      <c r="F45" s="8"/>
      <c r="G45" s="8"/>
      <c r="H45" s="8"/>
      <c r="I45" s="12"/>
    </row>
    <row r="46" spans="2:9" ht="27.75" customHeight="1">
      <c r="B46" s="632" t="s">
        <v>34</v>
      </c>
      <c r="C46" s="633"/>
      <c r="D46" s="634"/>
      <c r="E46" s="8"/>
      <c r="F46" s="8"/>
      <c r="G46" s="8"/>
      <c r="H46" s="8"/>
      <c r="I46" s="12"/>
    </row>
    <row r="47" spans="2:9" ht="27.75" customHeight="1">
      <c r="B47" s="632" t="s">
        <v>33</v>
      </c>
      <c r="C47" s="633"/>
      <c r="D47" s="634"/>
      <c r="E47" s="8"/>
      <c r="F47" s="8"/>
      <c r="G47" s="8"/>
      <c r="H47" s="8"/>
      <c r="I47" s="12"/>
    </row>
    <row r="48" spans="2:9" ht="27.75" customHeight="1">
      <c r="B48" s="632" t="s">
        <v>35</v>
      </c>
      <c r="C48" s="633"/>
      <c r="D48" s="634"/>
      <c r="E48" s="8"/>
      <c r="F48" s="8"/>
      <c r="G48" s="8"/>
      <c r="H48" s="8"/>
      <c r="I48" s="12"/>
    </row>
    <row r="49" spans="2:9" ht="27.75" customHeight="1">
      <c r="B49" s="632" t="s">
        <v>36</v>
      </c>
      <c r="C49" s="633"/>
      <c r="D49" s="634"/>
      <c r="E49" s="8"/>
      <c r="F49" s="8"/>
      <c r="G49" s="8"/>
      <c r="H49" s="8"/>
      <c r="I49" s="12"/>
    </row>
    <row r="50" spans="2:9" ht="27.75" customHeight="1">
      <c r="B50" s="632" t="s">
        <v>37</v>
      </c>
      <c r="C50" s="633"/>
      <c r="D50" s="634"/>
      <c r="E50" s="8"/>
      <c r="F50" s="8"/>
      <c r="G50" s="8"/>
      <c r="H50" s="8"/>
      <c r="I50" s="12"/>
    </row>
    <row r="51" spans="2:9" ht="27.75" customHeight="1">
      <c r="B51" s="632" t="s">
        <v>65</v>
      </c>
      <c r="C51" s="633"/>
      <c r="D51" s="634"/>
      <c r="E51" s="8"/>
      <c r="F51" s="8"/>
      <c r="G51" s="8"/>
      <c r="H51" s="8"/>
      <c r="I51" s="12"/>
    </row>
    <row r="52" spans="2:9" ht="27.75" customHeight="1">
      <c r="B52" s="632" t="s">
        <v>39</v>
      </c>
      <c r="C52" s="633"/>
      <c r="D52" s="634"/>
      <c r="E52" s="8"/>
      <c r="F52" s="8"/>
      <c r="G52" s="8"/>
      <c r="H52" s="8"/>
      <c r="I52" s="12"/>
    </row>
    <row r="53" spans="2:9" ht="27.75" customHeight="1">
      <c r="B53" s="632" t="s">
        <v>38</v>
      </c>
      <c r="C53" s="633"/>
      <c r="D53" s="634"/>
      <c r="E53" s="8">
        <f>E54+E55+E56</f>
        <v>0</v>
      </c>
      <c r="F53" s="8">
        <f>F54+F55+F56</f>
        <v>0</v>
      </c>
      <c r="G53" s="8">
        <f>G54+G55+G56</f>
        <v>0</v>
      </c>
      <c r="H53" s="8">
        <f>H54+H55+H56</f>
        <v>0</v>
      </c>
      <c r="I53" s="12">
        <f>I54+I55+I56</f>
        <v>0</v>
      </c>
    </row>
    <row r="54" spans="2:9" ht="27.75" customHeight="1">
      <c r="B54" s="632" t="s">
        <v>66</v>
      </c>
      <c r="C54" s="633"/>
      <c r="D54" s="634"/>
      <c r="E54" s="8"/>
      <c r="F54" s="8"/>
      <c r="G54" s="8"/>
      <c r="H54" s="8"/>
      <c r="I54" s="12"/>
    </row>
    <row r="55" spans="2:9" ht="27.75" customHeight="1">
      <c r="B55" s="632" t="s">
        <v>68</v>
      </c>
      <c r="C55" s="635"/>
      <c r="D55" s="636"/>
      <c r="E55" s="8"/>
      <c r="F55" s="8"/>
      <c r="G55" s="8"/>
      <c r="H55" s="8"/>
      <c r="I55" s="12"/>
    </row>
    <row r="56" spans="2:9" ht="27.75" customHeight="1">
      <c r="B56" s="632" t="s">
        <v>67</v>
      </c>
      <c r="C56" s="635"/>
      <c r="D56" s="636"/>
      <c r="E56" s="8"/>
      <c r="F56" s="8"/>
      <c r="G56" s="8"/>
      <c r="H56" s="8"/>
      <c r="I56" s="12"/>
    </row>
    <row r="57" spans="2:9" ht="27.75" customHeight="1">
      <c r="B57" s="632" t="s">
        <v>69</v>
      </c>
      <c r="C57" s="633"/>
      <c r="D57" s="634"/>
      <c r="E57" s="8">
        <f>E58+E59+E60</f>
        <v>0</v>
      </c>
      <c r="F57" s="8">
        <f>F58+F59+F60</f>
        <v>0</v>
      </c>
      <c r="G57" s="8">
        <f>G58+G59+G60</f>
        <v>0</v>
      </c>
      <c r="H57" s="8">
        <f>H58+H59+H60</f>
        <v>0</v>
      </c>
      <c r="I57" s="12">
        <f>I58+I59+I60</f>
        <v>0</v>
      </c>
    </row>
    <row r="58" spans="2:9" ht="27.75" customHeight="1">
      <c r="B58" s="632" t="s">
        <v>24</v>
      </c>
      <c r="C58" s="633"/>
      <c r="D58" s="634"/>
      <c r="E58" s="8"/>
      <c r="F58" s="8"/>
      <c r="G58" s="8"/>
      <c r="H58" s="8"/>
      <c r="I58" s="12"/>
    </row>
    <row r="59" spans="2:9" ht="27.75" customHeight="1">
      <c r="B59" s="632" t="s">
        <v>25</v>
      </c>
      <c r="C59" s="635"/>
      <c r="D59" s="636"/>
      <c r="E59" s="8"/>
      <c r="F59" s="8"/>
      <c r="G59" s="8"/>
      <c r="H59" s="8"/>
      <c r="I59" s="12"/>
    </row>
    <row r="60" spans="2:9" ht="27.75" customHeight="1">
      <c r="B60" s="632" t="s">
        <v>26</v>
      </c>
      <c r="C60" s="635"/>
      <c r="D60" s="636"/>
      <c r="E60" s="8"/>
      <c r="F60" s="8"/>
      <c r="G60" s="8"/>
      <c r="H60" s="8"/>
      <c r="I60" s="12"/>
    </row>
    <row r="61" spans="2:9" ht="27.75" customHeight="1">
      <c r="B61" s="632" t="s">
        <v>16</v>
      </c>
      <c r="C61" s="633"/>
      <c r="D61" s="634"/>
      <c r="E61" s="8"/>
      <c r="F61" s="8"/>
      <c r="G61" s="8"/>
      <c r="H61" s="8"/>
      <c r="I61" s="12"/>
    </row>
    <row r="62" spans="2:9" ht="27.75" customHeight="1" thickBot="1">
      <c r="B62" s="632" t="s">
        <v>17</v>
      </c>
      <c r="C62" s="633"/>
      <c r="D62" s="634"/>
      <c r="E62" s="8"/>
      <c r="F62" s="8"/>
      <c r="G62" s="8"/>
      <c r="H62" s="8"/>
      <c r="I62" s="12"/>
    </row>
    <row r="63" spans="2:9" ht="27.75" customHeight="1">
      <c r="B63" s="637" t="s">
        <v>18</v>
      </c>
      <c r="C63" s="638"/>
      <c r="D63" s="639"/>
      <c r="E63" s="18"/>
      <c r="F63" s="18"/>
      <c r="G63" s="18"/>
      <c r="H63" s="18"/>
      <c r="I63" s="19"/>
    </row>
    <row r="64" spans="2:9" ht="27.75" customHeight="1">
      <c r="B64" s="632" t="s">
        <v>19</v>
      </c>
      <c r="C64" s="633"/>
      <c r="D64" s="634"/>
      <c r="E64" s="20">
        <f>E65+E66</f>
        <v>0</v>
      </c>
      <c r="F64" s="20">
        <f>F65+F66</f>
        <v>0</v>
      </c>
      <c r="G64" s="20">
        <f>G65+G66</f>
        <v>0</v>
      </c>
      <c r="H64" s="20">
        <f>H65+H66</f>
        <v>0</v>
      </c>
      <c r="I64" s="21">
        <f>I65+I66</f>
        <v>0</v>
      </c>
    </row>
    <row r="65" spans="2:9" ht="27.75" customHeight="1">
      <c r="B65" s="632" t="s">
        <v>31</v>
      </c>
      <c r="C65" s="633"/>
      <c r="D65" s="634"/>
      <c r="E65" s="20">
        <v>0</v>
      </c>
      <c r="F65" s="20">
        <v>0</v>
      </c>
      <c r="G65" s="20">
        <v>0</v>
      </c>
      <c r="H65" s="20">
        <v>0</v>
      </c>
      <c r="I65" s="21">
        <v>0</v>
      </c>
    </row>
    <row r="66" spans="2:9" ht="27.75" customHeight="1">
      <c r="B66" s="632" t="s">
        <v>32</v>
      </c>
      <c r="C66" s="633"/>
      <c r="D66" s="634"/>
      <c r="E66" s="8"/>
      <c r="F66" s="8"/>
      <c r="G66" s="8"/>
      <c r="H66" s="8"/>
      <c r="I66" s="12"/>
    </row>
    <row r="67" spans="2:9" ht="27.75" customHeight="1">
      <c r="B67" s="632" t="s">
        <v>27</v>
      </c>
      <c r="C67" s="633"/>
      <c r="D67" s="634"/>
      <c r="E67" s="8"/>
      <c r="F67" s="8"/>
      <c r="G67" s="8"/>
      <c r="H67" s="8"/>
      <c r="I67" s="12"/>
    </row>
    <row r="68" spans="2:9" ht="27.75" customHeight="1">
      <c r="B68" s="632" t="s">
        <v>20</v>
      </c>
      <c r="C68" s="633"/>
      <c r="D68" s="634"/>
      <c r="E68" s="8"/>
      <c r="F68" s="8"/>
      <c r="G68" s="8"/>
      <c r="H68" s="8"/>
      <c r="I68" s="12"/>
    </row>
    <row r="69" spans="2:9" ht="27.75" customHeight="1">
      <c r="B69" s="632" t="s">
        <v>21</v>
      </c>
      <c r="C69" s="633"/>
      <c r="D69" s="634"/>
      <c r="E69" s="8"/>
      <c r="F69" s="8"/>
      <c r="G69" s="8"/>
      <c r="H69" s="8"/>
      <c r="I69" s="12"/>
    </row>
    <row r="70" spans="2:9" ht="27.75" customHeight="1" thickBot="1">
      <c r="B70" s="642" t="s">
        <v>70</v>
      </c>
      <c r="C70" s="643"/>
      <c r="D70" s="644"/>
      <c r="E70" s="8"/>
      <c r="F70" s="8"/>
      <c r="G70" s="8"/>
      <c r="H70" s="8"/>
      <c r="I70" s="12"/>
    </row>
    <row r="71" spans="2:9" ht="27.75" customHeight="1" thickBot="1">
      <c r="B71" s="642" t="s">
        <v>71</v>
      </c>
      <c r="C71" s="643"/>
      <c r="D71" s="644"/>
      <c r="E71" s="8"/>
      <c r="F71" s="8"/>
      <c r="G71" s="8"/>
      <c r="H71" s="8"/>
      <c r="I71" s="12"/>
    </row>
    <row r="72" spans="2:9" ht="27.75" customHeight="1">
      <c r="B72" s="637" t="s">
        <v>22</v>
      </c>
      <c r="C72" s="638"/>
      <c r="D72" s="639"/>
      <c r="E72" s="18"/>
      <c r="F72" s="18"/>
      <c r="G72" s="18"/>
      <c r="H72" s="18"/>
      <c r="I72" s="19"/>
    </row>
    <row r="73" spans="2:9" ht="27.75" customHeight="1">
      <c r="B73" s="640"/>
      <c r="C73" s="641"/>
      <c r="D73" s="5"/>
      <c r="E73" s="8"/>
      <c r="F73" s="8"/>
      <c r="G73" s="8"/>
      <c r="H73" s="8"/>
      <c r="I73" s="12"/>
    </row>
    <row r="74" spans="2:9" ht="27.75" customHeight="1">
      <c r="B74" s="640"/>
      <c r="C74" s="641"/>
      <c r="D74" s="5"/>
      <c r="E74" s="8"/>
      <c r="F74" s="8"/>
      <c r="G74" s="8"/>
      <c r="H74" s="8"/>
      <c r="I74" s="12"/>
    </row>
    <row r="75" spans="2:9" ht="27.75" customHeight="1">
      <c r="B75" s="640"/>
      <c r="C75" s="641"/>
      <c r="D75" s="5"/>
      <c r="E75" s="8"/>
      <c r="F75" s="8"/>
      <c r="G75" s="8"/>
      <c r="H75" s="8"/>
      <c r="I75" s="12"/>
    </row>
    <row r="76" spans="2:9" ht="27.75" customHeight="1">
      <c r="B76" s="640"/>
      <c r="C76" s="641"/>
      <c r="D76" s="5"/>
      <c r="E76" s="8"/>
      <c r="F76" s="8"/>
      <c r="G76" s="8"/>
      <c r="H76" s="8"/>
      <c r="I76" s="12"/>
    </row>
    <row r="77" spans="2:9" ht="27.75" customHeight="1">
      <c r="B77" s="640"/>
      <c r="C77" s="641"/>
      <c r="D77" s="5"/>
      <c r="E77" s="8"/>
      <c r="F77" s="8"/>
      <c r="G77" s="8"/>
      <c r="H77" s="8"/>
      <c r="I77" s="12"/>
    </row>
    <row r="78" spans="2:9" ht="27.75" customHeight="1">
      <c r="B78" s="640"/>
      <c r="C78" s="641"/>
      <c r="D78" s="5"/>
      <c r="E78" s="8"/>
      <c r="F78" s="8"/>
      <c r="G78" s="8"/>
      <c r="H78" s="8"/>
      <c r="I78" s="12"/>
    </row>
    <row r="79" spans="2:9" ht="27.75" customHeight="1">
      <c r="B79" s="640"/>
      <c r="C79" s="641"/>
      <c r="D79" s="5"/>
      <c r="E79" s="13"/>
      <c r="F79" s="13"/>
      <c r="G79" s="13"/>
      <c r="H79" s="13"/>
      <c r="I79" s="12"/>
    </row>
    <row r="80" spans="2:9" ht="27.75" customHeight="1">
      <c r="B80" s="640"/>
      <c r="C80" s="641"/>
      <c r="D80" s="5"/>
      <c r="E80" s="13"/>
      <c r="F80" s="13"/>
      <c r="G80" s="13"/>
      <c r="H80" s="13"/>
      <c r="I80" s="12"/>
    </row>
    <row r="81" spans="2:9" ht="27.75" customHeight="1">
      <c r="B81" s="640"/>
      <c r="C81" s="641"/>
      <c r="D81" s="5"/>
      <c r="E81" s="8"/>
      <c r="F81" s="8"/>
      <c r="G81" s="8"/>
      <c r="H81" s="8"/>
      <c r="I81" s="12"/>
    </row>
    <row r="82" spans="2:9" ht="27.75" customHeight="1" thickBot="1">
      <c r="B82" s="630"/>
      <c r="C82" s="631"/>
      <c r="D82" s="6"/>
      <c r="E82" s="14"/>
      <c r="F82" s="15"/>
      <c r="G82" s="14"/>
      <c r="H82" s="16"/>
      <c r="I82" s="17"/>
    </row>
    <row r="83" spans="2:9" ht="13.5" customHeight="1">
      <c r="B83" s="7"/>
      <c r="C83" s="7"/>
      <c r="D83" s="7"/>
      <c r="E83" s="3"/>
      <c r="F83" s="3"/>
      <c r="G83" s="3"/>
      <c r="H83" s="3"/>
      <c r="I83" s="7"/>
    </row>
    <row r="84" spans="2:9" ht="25.5" customHeight="1">
      <c r="B84" s="663" t="s">
        <v>23</v>
      </c>
      <c r="C84" s="664"/>
      <c r="D84" s="664"/>
      <c r="E84" s="664"/>
      <c r="F84" s="664"/>
      <c r="G84" s="664"/>
      <c r="H84" s="664"/>
      <c r="I84" s="665"/>
    </row>
    <row r="85" spans="2:9" ht="12.75">
      <c r="B85" s="3"/>
      <c r="C85" s="3"/>
      <c r="D85" s="3"/>
      <c r="E85" s="3"/>
      <c r="F85" s="3"/>
      <c r="G85" s="3"/>
      <c r="H85" s="3"/>
      <c r="I85" s="3"/>
    </row>
  </sheetData>
  <sheetProtection/>
  <mergeCells count="78">
    <mergeCell ref="B65:D65"/>
    <mergeCell ref="B61:D61"/>
    <mergeCell ref="B62:D62"/>
    <mergeCell ref="B64:D64"/>
    <mergeCell ref="B84:I84"/>
    <mergeCell ref="B80:C80"/>
    <mergeCell ref="B81:C81"/>
    <mergeCell ref="B66:D66"/>
    <mergeCell ref="B74:C74"/>
    <mergeCell ref="B75:C75"/>
    <mergeCell ref="B76:C76"/>
    <mergeCell ref="B71:D71"/>
    <mergeCell ref="B68:D68"/>
    <mergeCell ref="B69:D69"/>
    <mergeCell ref="B67:D67"/>
    <mergeCell ref="B2:I2"/>
    <mergeCell ref="F4:I4"/>
    <mergeCell ref="B9:D10"/>
    <mergeCell ref="B11:D11"/>
    <mergeCell ref="D5:I5"/>
    <mergeCell ref="D6:I6"/>
    <mergeCell ref="B26:D26"/>
    <mergeCell ref="B29:D29"/>
    <mergeCell ref="B12:D12"/>
    <mergeCell ref="B13:D13"/>
    <mergeCell ref="B14:D14"/>
    <mergeCell ref="B15:D15"/>
    <mergeCell ref="B24:D24"/>
    <mergeCell ref="B18:D18"/>
    <mergeCell ref="B20:D20"/>
    <mergeCell ref="B63:D63"/>
    <mergeCell ref="B46:D46"/>
    <mergeCell ref="B25:D25"/>
    <mergeCell ref="B52:D52"/>
    <mergeCell ref="B58:D58"/>
    <mergeCell ref="B59:D59"/>
    <mergeCell ref="B60:D60"/>
    <mergeCell ref="B49:D49"/>
    <mergeCell ref="B34:D34"/>
    <mergeCell ref="B28:D28"/>
    <mergeCell ref="B32:D32"/>
    <mergeCell ref="B17:D17"/>
    <mergeCell ref="B31:D31"/>
    <mergeCell ref="B37:D37"/>
    <mergeCell ref="B40:D40"/>
    <mergeCell ref="B21:D21"/>
    <mergeCell ref="B22:D22"/>
    <mergeCell ref="B23:D23"/>
    <mergeCell ref="B43:D43"/>
    <mergeCell ref="B44:D44"/>
    <mergeCell ref="B45:D45"/>
    <mergeCell ref="B30:D30"/>
    <mergeCell ref="B16:D16"/>
    <mergeCell ref="B36:D36"/>
    <mergeCell ref="B19:D19"/>
    <mergeCell ref="B35:D35"/>
    <mergeCell ref="B33:D33"/>
    <mergeCell ref="B27:D27"/>
    <mergeCell ref="B53:D53"/>
    <mergeCell ref="B50:D50"/>
    <mergeCell ref="B57:D57"/>
    <mergeCell ref="B38:D38"/>
    <mergeCell ref="B39:D39"/>
    <mergeCell ref="B41:D41"/>
    <mergeCell ref="B42:D42"/>
    <mergeCell ref="B47:D47"/>
    <mergeCell ref="B51:D51"/>
    <mergeCell ref="B48:D48"/>
    <mergeCell ref="B82:C82"/>
    <mergeCell ref="B54:D54"/>
    <mergeCell ref="B55:D55"/>
    <mergeCell ref="B56:D56"/>
    <mergeCell ref="B72:D72"/>
    <mergeCell ref="B73:C73"/>
    <mergeCell ref="B77:C77"/>
    <mergeCell ref="B78:C78"/>
    <mergeCell ref="B79:C79"/>
    <mergeCell ref="B70:D70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1200" verticalDpi="1200" orientation="portrait" paperSize="9" scale="59" r:id="rId1"/>
  <headerFooter alignWithMargins="0">
    <oddHeader>&amp;R&amp;"Tahoma,Normal"FORM: 10</oddHeader>
    <oddFooter>&amp;L&amp;"Tahoma,Normal"
&amp;R&amp;"Tahoma,Normal"e-Bütçe</oddFooter>
  </headerFooter>
  <rowBreaks count="1" manualBreakCount="1">
    <brk id="39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2"/>
  <sheetViews>
    <sheetView zoomScalePageLayoutView="0" workbookViewId="0" topLeftCell="A23">
      <selection activeCell="A36" sqref="A36"/>
    </sheetView>
  </sheetViews>
  <sheetFormatPr defaultColWidth="9.00390625" defaultRowHeight="12.75"/>
  <cols>
    <col min="1" max="1" width="79.75390625" style="592" customWidth="1"/>
    <col min="2" max="2" width="18.25390625" style="592" customWidth="1"/>
    <col min="3" max="3" width="17.00390625" style="592" customWidth="1"/>
    <col min="4" max="4" width="17.25390625" style="592" customWidth="1"/>
    <col min="5" max="5" width="16.75390625" style="592" customWidth="1"/>
    <col min="6" max="16384" width="9.125" style="592" customWidth="1"/>
  </cols>
  <sheetData>
    <row r="1" spans="1:5" ht="14.25" hidden="1">
      <c r="A1" s="942" t="s">
        <v>519</v>
      </c>
      <c r="B1" s="942"/>
      <c r="C1" s="942"/>
      <c r="D1" s="942"/>
      <c r="E1" s="942"/>
    </row>
    <row r="2" spans="2:4" ht="11.25" hidden="1">
      <c r="B2" s="592" t="s">
        <v>72</v>
      </c>
      <c r="D2" s="592">
        <v>2022</v>
      </c>
    </row>
    <row r="3" spans="1:5" ht="15" hidden="1">
      <c r="A3" s="759" t="s">
        <v>545</v>
      </c>
      <c r="B3" s="759"/>
      <c r="C3" s="759"/>
      <c r="D3" s="759"/>
      <c r="E3" s="759"/>
    </row>
    <row r="4" ht="11.25" hidden="1"/>
    <row r="5" spans="1:5" s="223" customFormat="1" ht="14.25" hidden="1">
      <c r="A5" s="942" t="str">
        <f>"BÜTÇE YILI: "&amp;Yil</f>
        <v>BÜTÇE YILI: 2022</v>
      </c>
      <c r="B5" s="942"/>
      <c r="C5" s="942"/>
      <c r="D5" s="942"/>
      <c r="E5" s="942"/>
    </row>
    <row r="6" spans="1:5" s="223" customFormat="1" ht="14.25" hidden="1">
      <c r="A6" s="942" t="str">
        <f>"KURUM ADI:"&amp;KurumAdi</f>
        <v>KURUM ADI:HACETTEPE ÜNİVERSİTESİ</v>
      </c>
      <c r="B6" s="942"/>
      <c r="C6" s="942"/>
      <c r="D6" s="942"/>
      <c r="E6" s="942"/>
    </row>
    <row r="7" spans="1:5" s="223" customFormat="1" ht="14.25" hidden="1">
      <c r="A7" s="942" t="s">
        <v>519</v>
      </c>
      <c r="B7" s="942"/>
      <c r="C7" s="942"/>
      <c r="D7" s="942"/>
      <c r="E7" s="942"/>
    </row>
    <row r="8" ht="11.25" hidden="1"/>
    <row r="9" spans="1:5" ht="44.25" hidden="1" thickBot="1" thickTop="1">
      <c r="A9" s="593" t="s">
        <v>546</v>
      </c>
      <c r="B9" s="594">
        <f>($D$2-3)</f>
        <v>2019</v>
      </c>
      <c r="C9" s="594">
        <f>($D$2-2)</f>
        <v>2020</v>
      </c>
      <c r="D9" s="594" t="str">
        <f>($D$2-1)&amp;CHAR(10)&amp;"(Haziran Sonu)"</f>
        <v>2021
(Haziran Sonu)</v>
      </c>
      <c r="E9" s="595" t="str">
        <f>($D$2)&amp;CHAR(10)&amp;"(Tahmin)"</f>
        <v>2022
(Tahmin)</v>
      </c>
    </row>
    <row r="10" spans="1:5" ht="12.75" hidden="1" thickBot="1" thickTop="1">
      <c r="A10" s="596" t="s">
        <v>547</v>
      </c>
      <c r="B10" s="597">
        <f>SUM(B11:B13)</f>
        <v>0</v>
      </c>
      <c r="C10" s="597">
        <f>SUM(C11:C13)</f>
        <v>0</v>
      </c>
      <c r="D10" s="597">
        <f>SUM(D11:D13)</f>
        <v>0</v>
      </c>
      <c r="E10" s="598">
        <f>SUM(E11:E13)</f>
        <v>0</v>
      </c>
    </row>
    <row r="11" spans="1:5" ht="11.25" hidden="1">
      <c r="A11" s="599" t="s">
        <v>548</v>
      </c>
      <c r="B11" s="234">
        <v>0</v>
      </c>
      <c r="C11" s="235">
        <v>0</v>
      </c>
      <c r="D11" s="235">
        <v>0</v>
      </c>
      <c r="E11" s="236">
        <v>0</v>
      </c>
    </row>
    <row r="12" spans="1:5" ht="11.25" hidden="1">
      <c r="A12" s="600" t="s">
        <v>549</v>
      </c>
      <c r="B12" s="238">
        <v>0</v>
      </c>
      <c r="C12" s="239">
        <v>0</v>
      </c>
      <c r="D12" s="239">
        <v>0</v>
      </c>
      <c r="E12" s="240">
        <v>0</v>
      </c>
    </row>
    <row r="13" spans="1:5" ht="12" hidden="1" thickBot="1">
      <c r="A13" s="601" t="s">
        <v>550</v>
      </c>
      <c r="B13" s="602">
        <v>0</v>
      </c>
      <c r="C13" s="603">
        <v>0</v>
      </c>
      <c r="D13" s="603">
        <v>0</v>
      </c>
      <c r="E13" s="604">
        <v>0</v>
      </c>
    </row>
    <row r="14" spans="1:5" ht="12" hidden="1" thickBot="1">
      <c r="A14" s="605" t="s">
        <v>551</v>
      </c>
      <c r="B14" s="606">
        <f>SUM(B15:B17)</f>
        <v>0</v>
      </c>
      <c r="C14" s="606">
        <f>SUM(C15:C17)</f>
        <v>0</v>
      </c>
      <c r="D14" s="606">
        <f>SUM(D15:D17)</f>
        <v>0</v>
      </c>
      <c r="E14" s="607">
        <f>SUM(E15:E17)</f>
        <v>0</v>
      </c>
    </row>
    <row r="15" spans="1:5" ht="11.25" hidden="1">
      <c r="A15" s="599" t="s">
        <v>548</v>
      </c>
      <c r="B15" s="234">
        <v>0</v>
      </c>
      <c r="C15" s="235">
        <v>0</v>
      </c>
      <c r="D15" s="235">
        <v>0</v>
      </c>
      <c r="E15" s="236">
        <v>0</v>
      </c>
    </row>
    <row r="16" spans="1:5" ht="11.25" hidden="1">
      <c r="A16" s="600" t="s">
        <v>549</v>
      </c>
      <c r="B16" s="238">
        <v>0</v>
      </c>
      <c r="C16" s="239">
        <v>0</v>
      </c>
      <c r="D16" s="239">
        <v>0</v>
      </c>
      <c r="E16" s="240">
        <v>0</v>
      </c>
    </row>
    <row r="17" spans="1:5" ht="11.25" hidden="1">
      <c r="A17" s="601" t="s">
        <v>550</v>
      </c>
      <c r="B17" s="242">
        <v>0</v>
      </c>
      <c r="C17" s="243">
        <v>0</v>
      </c>
      <c r="D17" s="243">
        <v>0</v>
      </c>
      <c r="E17" s="244">
        <v>0</v>
      </c>
    </row>
    <row r="18" spans="1:5" ht="12" hidden="1" thickBot="1">
      <c r="A18" s="605" t="s">
        <v>552</v>
      </c>
      <c r="B18" s="608">
        <f>SUM(B19:B21)</f>
        <v>0</v>
      </c>
      <c r="C18" s="608">
        <f>SUM(C19:C21)</f>
        <v>0</v>
      </c>
      <c r="D18" s="608">
        <f>SUM(D19:D21)</f>
        <v>0</v>
      </c>
      <c r="E18" s="609">
        <f>SUM(E19:E21)</f>
        <v>0</v>
      </c>
    </row>
    <row r="19" spans="1:5" ht="11.25" hidden="1">
      <c r="A19" s="599" t="s">
        <v>548</v>
      </c>
      <c r="B19" s="234">
        <v>0</v>
      </c>
      <c r="C19" s="235">
        <v>0</v>
      </c>
      <c r="D19" s="235">
        <v>0</v>
      </c>
      <c r="E19" s="236">
        <v>0</v>
      </c>
    </row>
    <row r="20" spans="1:5" ht="11.25" hidden="1">
      <c r="A20" s="600" t="s">
        <v>549</v>
      </c>
      <c r="B20" s="238">
        <v>0</v>
      </c>
      <c r="C20" s="239">
        <v>0</v>
      </c>
      <c r="D20" s="239">
        <v>0</v>
      </c>
      <c r="E20" s="240">
        <v>0</v>
      </c>
    </row>
    <row r="21" spans="1:5" ht="11.25" hidden="1">
      <c r="A21" s="600" t="s">
        <v>550</v>
      </c>
      <c r="B21" s="238">
        <v>0</v>
      </c>
      <c r="C21" s="239">
        <v>0</v>
      </c>
      <c r="D21" s="239">
        <v>0</v>
      </c>
      <c r="E21" s="240">
        <v>0</v>
      </c>
    </row>
    <row r="22" spans="1:5" ht="12.75" hidden="1" thickBot="1" thickTop="1">
      <c r="A22" s="610" t="s">
        <v>180</v>
      </c>
      <c r="B22" s="611">
        <f>SUM(B10,B14,B18)</f>
        <v>0</v>
      </c>
      <c r="C22" s="611">
        <f>SUM(C10,C14,C18)</f>
        <v>0</v>
      </c>
      <c r="D22" s="611">
        <f>SUM(D10,D14,D18)</f>
        <v>0</v>
      </c>
      <c r="E22" s="612">
        <f>SUM(E10,E14,E18)</f>
        <v>0</v>
      </c>
    </row>
    <row r="23" spans="1:5" ht="21" customHeight="1">
      <c r="A23" s="759" t="s">
        <v>545</v>
      </c>
      <c r="B23" s="759"/>
      <c r="C23" s="759"/>
      <c r="D23" s="759"/>
      <c r="E23" s="759"/>
    </row>
    <row r="25" spans="1:5" ht="14.25">
      <c r="A25" s="942" t="str">
        <f>"BÜTÇE YILI: "&amp;Yil+1</f>
        <v>BÜTÇE YILI: 2023</v>
      </c>
      <c r="B25" s="942"/>
      <c r="C25" s="942"/>
      <c r="D25" s="942"/>
      <c r="E25" s="942"/>
    </row>
    <row r="26" spans="1:5" ht="14.25">
      <c r="A26" s="942" t="str">
        <f>"KURUM ADI:"&amp;KurumAdi</f>
        <v>KURUM ADI:HACETTEPE ÜNİVERSİTESİ</v>
      </c>
      <c r="B26" s="942"/>
      <c r="C26" s="942"/>
      <c r="D26" s="942"/>
      <c r="E26" s="942"/>
    </row>
    <row r="27" spans="1:5" ht="14.25">
      <c r="A27" s="942" t="s">
        <v>519</v>
      </c>
      <c r="B27" s="942"/>
      <c r="C27" s="942"/>
      <c r="D27" s="942"/>
      <c r="E27" s="942"/>
    </row>
    <row r="29" spans="1:5" ht="44.25" thickBot="1" thickTop="1">
      <c r="A29" s="593" t="s">
        <v>546</v>
      </c>
      <c r="B29" s="594">
        <f>($D$2-2)</f>
        <v>2020</v>
      </c>
      <c r="C29" s="594">
        <f>($D$2-1)</f>
        <v>2021</v>
      </c>
      <c r="D29" s="594" t="str">
        <f>($D$2)&amp;CHAR(10)&amp;"(Haziran Sonu)"</f>
        <v>2022
(Haziran Sonu)</v>
      </c>
      <c r="E29" s="595" t="s">
        <v>583</v>
      </c>
    </row>
    <row r="30" spans="1:5" ht="12.75" thickBot="1" thickTop="1">
      <c r="A30" s="596" t="s">
        <v>547</v>
      </c>
      <c r="B30" s="597">
        <f>SUM(B31:B33)</f>
        <v>0</v>
      </c>
      <c r="C30" s="597">
        <f>SUM(C31:C33)</f>
        <v>0</v>
      </c>
      <c r="D30" s="597">
        <f>SUM(D31:D33)</f>
        <v>0</v>
      </c>
      <c r="E30" s="598">
        <f>SUM(E31:E33)</f>
        <v>0</v>
      </c>
    </row>
    <row r="31" spans="1:5" ht="11.25">
      <c r="A31" s="599" t="s">
        <v>548</v>
      </c>
      <c r="B31" s="234">
        <v>0</v>
      </c>
      <c r="C31" s="235">
        <v>0</v>
      </c>
      <c r="D31" s="235">
        <v>0</v>
      </c>
      <c r="E31" s="236">
        <v>0</v>
      </c>
    </row>
    <row r="32" spans="1:5" ht="11.25">
      <c r="A32" s="600" t="s">
        <v>549</v>
      </c>
      <c r="B32" s="238">
        <v>0</v>
      </c>
      <c r="C32" s="239">
        <v>0</v>
      </c>
      <c r="D32" s="239">
        <v>0</v>
      </c>
      <c r="E32" s="240">
        <v>0</v>
      </c>
    </row>
    <row r="33" spans="1:5" ht="12" thickBot="1">
      <c r="A33" s="601" t="s">
        <v>550</v>
      </c>
      <c r="B33" s="602">
        <v>0</v>
      </c>
      <c r="C33" s="603">
        <v>0</v>
      </c>
      <c r="D33" s="603">
        <v>0</v>
      </c>
      <c r="E33" s="604">
        <v>0</v>
      </c>
    </row>
    <row r="34" spans="1:5" ht="12" thickBot="1">
      <c r="A34" s="605" t="s">
        <v>551</v>
      </c>
      <c r="B34" s="606">
        <f>SUM(B35:B37)</f>
        <v>0</v>
      </c>
      <c r="C34" s="606">
        <f>SUM(C35:C37)</f>
        <v>0</v>
      </c>
      <c r="D34" s="606">
        <f>SUM(D35:D37)</f>
        <v>0</v>
      </c>
      <c r="E34" s="607">
        <f>SUM(E35:E37)</f>
        <v>0</v>
      </c>
    </row>
    <row r="35" spans="1:5" ht="11.25">
      <c r="A35" s="599" t="s">
        <v>548</v>
      </c>
      <c r="B35" s="234">
        <v>0</v>
      </c>
      <c r="C35" s="235">
        <v>0</v>
      </c>
      <c r="D35" s="235">
        <v>0</v>
      </c>
      <c r="E35" s="236">
        <v>0</v>
      </c>
    </row>
    <row r="36" spans="1:5" ht="11.25">
      <c r="A36" s="600" t="s">
        <v>549</v>
      </c>
      <c r="B36" s="238">
        <v>0</v>
      </c>
      <c r="C36" s="239">
        <v>0</v>
      </c>
      <c r="D36" s="239">
        <v>0</v>
      </c>
      <c r="E36" s="240">
        <v>0</v>
      </c>
    </row>
    <row r="37" spans="1:5" ht="12" thickBot="1">
      <c r="A37" s="601" t="s">
        <v>550</v>
      </c>
      <c r="B37" s="242">
        <v>0</v>
      </c>
      <c r="C37" s="243">
        <v>0</v>
      </c>
      <c r="D37" s="243">
        <v>0</v>
      </c>
      <c r="E37" s="244">
        <v>0</v>
      </c>
    </row>
    <row r="38" spans="1:5" ht="12" thickBot="1">
      <c r="A38" s="605" t="s">
        <v>552</v>
      </c>
      <c r="B38" s="608">
        <f>SUM(B39:B41)</f>
        <v>0</v>
      </c>
      <c r="C38" s="608">
        <f>SUM(C39:C41)</f>
        <v>0</v>
      </c>
      <c r="D38" s="608">
        <f>SUM(D39:D41)</f>
        <v>0</v>
      </c>
      <c r="E38" s="609">
        <f>SUM(E39:E41)</f>
        <v>0</v>
      </c>
    </row>
    <row r="39" spans="1:5" ht="11.25">
      <c r="A39" s="599" t="s">
        <v>548</v>
      </c>
      <c r="B39" s="234">
        <v>0</v>
      </c>
      <c r="C39" s="235">
        <v>0</v>
      </c>
      <c r="D39" s="235">
        <v>0</v>
      </c>
      <c r="E39" s="236">
        <v>0</v>
      </c>
    </row>
    <row r="40" spans="1:5" ht="11.25">
      <c r="A40" s="600" t="s">
        <v>549</v>
      </c>
      <c r="B40" s="238">
        <v>0</v>
      </c>
      <c r="C40" s="239">
        <v>0</v>
      </c>
      <c r="D40" s="239">
        <v>0</v>
      </c>
      <c r="E40" s="240">
        <v>0</v>
      </c>
    </row>
    <row r="41" spans="1:5" ht="12" thickBot="1">
      <c r="A41" s="600" t="s">
        <v>550</v>
      </c>
      <c r="B41" s="238">
        <v>0</v>
      </c>
      <c r="C41" s="239">
        <v>0</v>
      </c>
      <c r="D41" s="239">
        <v>0</v>
      </c>
      <c r="E41" s="240">
        <v>0</v>
      </c>
    </row>
    <row r="42" spans="1:5" ht="12.75" thickBot="1" thickTop="1">
      <c r="A42" s="610" t="s">
        <v>180</v>
      </c>
      <c r="B42" s="611">
        <f>SUM(B30,B34,B38)</f>
        <v>0</v>
      </c>
      <c r="C42" s="611">
        <f>SUM(C30,C34,C38)</f>
        <v>0</v>
      </c>
      <c r="D42" s="611">
        <f>SUM(D30,D34,D38)</f>
        <v>0</v>
      </c>
      <c r="E42" s="612">
        <f>SUM(E30,E34,E38)</f>
        <v>0</v>
      </c>
    </row>
  </sheetData>
  <sheetProtection/>
  <mergeCells count="9">
    <mergeCell ref="A25:E25"/>
    <mergeCell ref="A26:E26"/>
    <mergeCell ref="A27:E27"/>
    <mergeCell ref="A1:E1"/>
    <mergeCell ref="A3:E3"/>
    <mergeCell ref="A5:E5"/>
    <mergeCell ref="A6:E6"/>
    <mergeCell ref="A7:E7"/>
    <mergeCell ref="A23:E23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98" r:id="rId1"/>
  <headerFooter>
    <oddHeader>&amp;RFORM: 28(4)</oddHeader>
    <oddFooter>&amp;Re-Bütçe</oddFooter>
  </headerFooter>
  <rowBreaks count="1" manualBreakCount="1">
    <brk id="4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56"/>
  <sheetViews>
    <sheetView zoomScale="70" zoomScaleNormal="70" zoomScalePageLayoutView="0" workbookViewId="0" topLeftCell="A1">
      <selection activeCell="J7" sqref="J7"/>
    </sheetView>
  </sheetViews>
  <sheetFormatPr defaultColWidth="9.00390625" defaultRowHeight="12.75"/>
  <cols>
    <col min="1" max="1" width="4.125" style="32" customWidth="1"/>
    <col min="2" max="4" width="4.375" style="32" customWidth="1"/>
    <col min="5" max="5" width="5.25390625" style="32" customWidth="1"/>
    <col min="6" max="6" width="53.375" style="32" customWidth="1"/>
    <col min="7" max="10" width="15.75390625" style="36" customWidth="1"/>
    <col min="11" max="16384" width="9.125" style="32" customWidth="1"/>
  </cols>
  <sheetData>
    <row r="2" spans="2:10" ht="21.75" customHeight="1">
      <c r="B2" s="666" t="s">
        <v>73</v>
      </c>
      <c r="C2" s="666"/>
      <c r="D2" s="666"/>
      <c r="E2" s="666"/>
      <c r="F2" s="666"/>
      <c r="G2" s="666"/>
      <c r="H2" s="666"/>
      <c r="I2" s="666"/>
      <c r="J2" s="666"/>
    </row>
    <row r="3" spans="2:10" ht="12.75">
      <c r="B3" s="33"/>
      <c r="C3" s="33"/>
      <c r="D3" s="33"/>
      <c r="E3" s="33"/>
      <c r="F3" s="33"/>
      <c r="G3" s="34"/>
      <c r="H3" s="34"/>
      <c r="I3" s="34"/>
      <c r="J3" s="35"/>
    </row>
    <row r="4" spans="2:10" ht="24.75" customHeight="1">
      <c r="B4" s="667" t="s">
        <v>0</v>
      </c>
      <c r="C4" s="667"/>
      <c r="D4" s="667"/>
      <c r="E4" s="33" t="s">
        <v>1</v>
      </c>
      <c r="F4" s="668">
        <v>2023</v>
      </c>
      <c r="G4" s="668"/>
      <c r="H4" s="668"/>
      <c r="I4" s="668"/>
      <c r="J4" s="35"/>
    </row>
    <row r="5" spans="2:10" ht="24.75" customHeight="1">
      <c r="B5" s="667" t="s">
        <v>2</v>
      </c>
      <c r="C5" s="667"/>
      <c r="D5" s="667"/>
      <c r="E5" s="33" t="s">
        <v>1</v>
      </c>
      <c r="F5" s="668" t="s">
        <v>72</v>
      </c>
      <c r="G5" s="668"/>
      <c r="H5" s="668"/>
      <c r="I5" s="668"/>
      <c r="J5" s="35"/>
    </row>
    <row r="6" ht="14.25" customHeight="1"/>
    <row r="7" spans="2:10" s="37" customFormat="1" ht="30" customHeight="1">
      <c r="B7" s="669"/>
      <c r="C7" s="669"/>
      <c r="D7" s="669"/>
      <c r="E7" s="38"/>
      <c r="F7" s="39"/>
      <c r="G7" s="40">
        <f>ButceYil-3</f>
        <v>2020</v>
      </c>
      <c r="H7" s="40">
        <f>ButceYil-2</f>
        <v>2021</v>
      </c>
      <c r="I7" s="40">
        <f>ButceYil-1</f>
        <v>2022</v>
      </c>
      <c r="J7" s="40" t="str">
        <f>ButceYil&amp;"*"</f>
        <v>2023*</v>
      </c>
    </row>
    <row r="8" spans="1:10" s="44" customFormat="1" ht="22.5" customHeight="1" hidden="1">
      <c r="A8" s="37"/>
      <c r="B8" s="41" t="s">
        <v>74</v>
      </c>
      <c r="C8" s="41"/>
      <c r="D8" s="41"/>
      <c r="E8" s="41"/>
      <c r="F8" s="42" t="s">
        <v>75</v>
      </c>
      <c r="G8" s="43">
        <v>0</v>
      </c>
      <c r="H8" s="43">
        <v>0</v>
      </c>
      <c r="I8" s="43">
        <v>0</v>
      </c>
      <c r="J8" s="43">
        <v>0</v>
      </c>
    </row>
    <row r="9" spans="1:10" s="44" customFormat="1" ht="22.5" customHeight="1" hidden="1">
      <c r="A9" s="37"/>
      <c r="B9" s="41"/>
      <c r="C9" s="41" t="s">
        <v>76</v>
      </c>
      <c r="D9" s="41"/>
      <c r="E9" s="41"/>
      <c r="F9" s="45" t="s">
        <v>77</v>
      </c>
      <c r="G9" s="46">
        <v>0</v>
      </c>
      <c r="H9" s="46">
        <v>0</v>
      </c>
      <c r="I9" s="46">
        <v>0</v>
      </c>
      <c r="J9" s="46">
        <v>0</v>
      </c>
    </row>
    <row r="10" spans="1:10" s="44" customFormat="1" ht="22.5" customHeight="1" hidden="1">
      <c r="A10" s="37"/>
      <c r="B10" s="41"/>
      <c r="C10" s="41" t="s">
        <v>78</v>
      </c>
      <c r="D10" s="41"/>
      <c r="E10" s="41"/>
      <c r="F10" s="45" t="s">
        <v>79</v>
      </c>
      <c r="G10" s="46">
        <v>0</v>
      </c>
      <c r="H10" s="46">
        <v>0</v>
      </c>
      <c r="I10" s="46">
        <v>0</v>
      </c>
      <c r="J10" s="46">
        <v>0</v>
      </c>
    </row>
    <row r="11" spans="1:10" s="44" customFormat="1" ht="22.5" customHeight="1" hidden="1">
      <c r="A11" s="37"/>
      <c r="B11" s="41"/>
      <c r="C11" s="41" t="s">
        <v>80</v>
      </c>
      <c r="D11" s="41"/>
      <c r="E11" s="41"/>
      <c r="F11" s="45" t="s">
        <v>81</v>
      </c>
      <c r="G11" s="46">
        <v>0</v>
      </c>
      <c r="H11" s="46">
        <v>0</v>
      </c>
      <c r="I11" s="46">
        <v>0</v>
      </c>
      <c r="J11" s="46">
        <v>0</v>
      </c>
    </row>
    <row r="12" spans="1:10" s="44" customFormat="1" ht="22.5" customHeight="1" hidden="1" thickBot="1">
      <c r="A12" s="37"/>
      <c r="B12" s="41"/>
      <c r="C12" s="41" t="s">
        <v>82</v>
      </c>
      <c r="D12" s="41"/>
      <c r="E12" s="41"/>
      <c r="F12" s="45" t="s">
        <v>83</v>
      </c>
      <c r="G12" s="46">
        <v>0</v>
      </c>
      <c r="H12" s="46">
        <v>0</v>
      </c>
      <c r="I12" s="46">
        <v>0</v>
      </c>
      <c r="J12" s="46">
        <v>0</v>
      </c>
    </row>
    <row r="13" spans="1:10" s="44" customFormat="1" ht="19.5" customHeight="1">
      <c r="A13" s="37"/>
      <c r="B13" s="47" t="s">
        <v>74</v>
      </c>
      <c r="C13" s="48"/>
      <c r="D13" s="48"/>
      <c r="E13" s="49"/>
      <c r="F13" s="50" t="s">
        <v>84</v>
      </c>
      <c r="G13" s="51">
        <v>0</v>
      </c>
      <c r="H13" s="51">
        <v>0</v>
      </c>
      <c r="I13" s="51">
        <v>0</v>
      </c>
      <c r="J13" s="51">
        <v>0</v>
      </c>
    </row>
    <row r="14" spans="2:10" s="44" customFormat="1" ht="19.5" customHeight="1">
      <c r="B14" s="52"/>
      <c r="C14" s="41" t="s">
        <v>76</v>
      </c>
      <c r="D14" s="41"/>
      <c r="E14" s="53"/>
      <c r="F14" s="54" t="s">
        <v>85</v>
      </c>
      <c r="G14" s="55">
        <v>0</v>
      </c>
      <c r="H14" s="55">
        <v>0</v>
      </c>
      <c r="I14" s="55">
        <v>0</v>
      </c>
      <c r="J14" s="55">
        <v>0</v>
      </c>
    </row>
    <row r="15" spans="2:10" s="44" customFormat="1" ht="19.5" customHeight="1">
      <c r="B15" s="52"/>
      <c r="C15" s="41"/>
      <c r="D15" s="41" t="s">
        <v>86</v>
      </c>
      <c r="E15" s="53"/>
      <c r="F15" s="54" t="s">
        <v>87</v>
      </c>
      <c r="G15" s="55">
        <v>0</v>
      </c>
      <c r="H15" s="55">
        <v>0</v>
      </c>
      <c r="I15" s="55">
        <v>0</v>
      </c>
      <c r="J15" s="55">
        <v>0</v>
      </c>
    </row>
    <row r="16" spans="2:10" s="44" customFormat="1" ht="19.5" customHeight="1">
      <c r="B16" s="52"/>
      <c r="C16" s="41"/>
      <c r="D16" s="41" t="s">
        <v>88</v>
      </c>
      <c r="E16" s="53"/>
      <c r="F16" s="54" t="s">
        <v>89</v>
      </c>
      <c r="G16" s="55">
        <v>0</v>
      </c>
      <c r="H16" s="55">
        <v>0</v>
      </c>
      <c r="I16" s="55">
        <v>0</v>
      </c>
      <c r="J16" s="55">
        <v>0</v>
      </c>
    </row>
    <row r="17" spans="2:10" s="44" customFormat="1" ht="19.5" customHeight="1">
      <c r="B17" s="52"/>
      <c r="C17" s="41"/>
      <c r="D17" s="41" t="s">
        <v>90</v>
      </c>
      <c r="E17" s="53"/>
      <c r="F17" s="54" t="s">
        <v>91</v>
      </c>
      <c r="G17" s="55">
        <v>0</v>
      </c>
      <c r="H17" s="55">
        <v>0</v>
      </c>
      <c r="I17" s="55">
        <v>0</v>
      </c>
      <c r="J17" s="55">
        <v>0</v>
      </c>
    </row>
    <row r="18" spans="2:10" s="44" customFormat="1" ht="19.5" customHeight="1">
      <c r="B18" s="52"/>
      <c r="C18" s="41" t="s">
        <v>78</v>
      </c>
      <c r="D18" s="41"/>
      <c r="E18" s="53"/>
      <c r="F18" s="54" t="s">
        <v>92</v>
      </c>
      <c r="G18" s="55">
        <v>0</v>
      </c>
      <c r="H18" s="55">
        <v>0</v>
      </c>
      <c r="I18" s="55">
        <v>0</v>
      </c>
      <c r="J18" s="55">
        <v>0</v>
      </c>
    </row>
    <row r="19" spans="2:10" s="44" customFormat="1" ht="19.5" customHeight="1">
      <c r="B19" s="52"/>
      <c r="C19" s="41"/>
      <c r="D19" s="41" t="s">
        <v>93</v>
      </c>
      <c r="E19" s="53"/>
      <c r="F19" s="54" t="s">
        <v>87</v>
      </c>
      <c r="G19" s="55">
        <v>0</v>
      </c>
      <c r="H19" s="55">
        <v>0</v>
      </c>
      <c r="I19" s="55">
        <v>0</v>
      </c>
      <c r="J19" s="55">
        <v>0</v>
      </c>
    </row>
    <row r="20" spans="2:10" s="44" customFormat="1" ht="19.5" customHeight="1">
      <c r="B20" s="52"/>
      <c r="C20" s="41"/>
      <c r="D20" s="41" t="s">
        <v>94</v>
      </c>
      <c r="E20" s="53"/>
      <c r="F20" s="54" t="s">
        <v>89</v>
      </c>
      <c r="G20" s="55">
        <v>0</v>
      </c>
      <c r="H20" s="55">
        <v>0</v>
      </c>
      <c r="I20" s="55">
        <v>0</v>
      </c>
      <c r="J20" s="55">
        <v>0</v>
      </c>
    </row>
    <row r="21" spans="2:10" s="44" customFormat="1" ht="19.5" customHeight="1">
      <c r="B21" s="52"/>
      <c r="C21" s="41"/>
      <c r="D21" s="41" t="s">
        <v>95</v>
      </c>
      <c r="E21" s="53"/>
      <c r="F21" s="54" t="s">
        <v>91</v>
      </c>
      <c r="G21" s="55">
        <v>0</v>
      </c>
      <c r="H21" s="55">
        <v>0</v>
      </c>
      <c r="I21" s="55">
        <v>0</v>
      </c>
      <c r="J21" s="55">
        <v>0</v>
      </c>
    </row>
    <row r="22" spans="2:10" s="44" customFormat="1" ht="19.5" customHeight="1">
      <c r="B22" s="52"/>
      <c r="C22" s="41" t="s">
        <v>80</v>
      </c>
      <c r="D22" s="41"/>
      <c r="E22" s="53"/>
      <c r="F22" s="54" t="s">
        <v>96</v>
      </c>
      <c r="G22" s="55">
        <v>0</v>
      </c>
      <c r="H22" s="55">
        <v>0</v>
      </c>
      <c r="I22" s="55">
        <v>0</v>
      </c>
      <c r="J22" s="55">
        <v>0</v>
      </c>
    </row>
    <row r="23" spans="2:10" s="44" customFormat="1" ht="19.5" customHeight="1">
      <c r="B23" s="52"/>
      <c r="C23" s="41"/>
      <c r="D23" s="41" t="s">
        <v>97</v>
      </c>
      <c r="E23" s="53"/>
      <c r="F23" s="54" t="s">
        <v>87</v>
      </c>
      <c r="G23" s="55">
        <v>0</v>
      </c>
      <c r="H23" s="55">
        <v>0</v>
      </c>
      <c r="I23" s="55">
        <v>0</v>
      </c>
      <c r="J23" s="55">
        <v>0</v>
      </c>
    </row>
    <row r="24" spans="2:10" s="44" customFormat="1" ht="19.5" customHeight="1">
      <c r="B24" s="52"/>
      <c r="C24" s="41"/>
      <c r="D24" s="41" t="s">
        <v>98</v>
      </c>
      <c r="E24" s="53"/>
      <c r="F24" s="54" t="s">
        <v>89</v>
      </c>
      <c r="G24" s="55">
        <v>0</v>
      </c>
      <c r="H24" s="55">
        <v>0</v>
      </c>
      <c r="I24" s="55">
        <v>0</v>
      </c>
      <c r="J24" s="55">
        <v>0</v>
      </c>
    </row>
    <row r="25" spans="2:10" s="44" customFormat="1" ht="19.5" customHeight="1">
      <c r="B25" s="52"/>
      <c r="C25" s="41"/>
      <c r="D25" s="41" t="s">
        <v>99</v>
      </c>
      <c r="E25" s="53"/>
      <c r="F25" s="54" t="s">
        <v>91</v>
      </c>
      <c r="G25" s="55">
        <v>0</v>
      </c>
      <c r="H25" s="55">
        <v>0</v>
      </c>
      <c r="I25" s="55">
        <v>0</v>
      </c>
      <c r="J25" s="55">
        <v>0</v>
      </c>
    </row>
    <row r="26" spans="2:10" s="44" customFormat="1" ht="19.5" customHeight="1">
      <c r="B26" s="52"/>
      <c r="C26" s="41" t="s">
        <v>82</v>
      </c>
      <c r="D26" s="41"/>
      <c r="E26" s="53"/>
      <c r="F26" s="54" t="s">
        <v>100</v>
      </c>
      <c r="G26" s="55">
        <v>0</v>
      </c>
      <c r="H26" s="55">
        <v>0</v>
      </c>
      <c r="I26" s="55">
        <v>0</v>
      </c>
      <c r="J26" s="55">
        <v>0</v>
      </c>
    </row>
    <row r="27" spans="2:10" s="44" customFormat="1" ht="19.5" customHeight="1">
      <c r="B27" s="52"/>
      <c r="C27" s="41"/>
      <c r="D27" s="41" t="s">
        <v>101</v>
      </c>
      <c r="E27" s="53"/>
      <c r="F27" s="54" t="s">
        <v>87</v>
      </c>
      <c r="G27" s="55">
        <v>0</v>
      </c>
      <c r="H27" s="55">
        <v>0</v>
      </c>
      <c r="I27" s="55">
        <v>0</v>
      </c>
      <c r="J27" s="55">
        <v>0</v>
      </c>
    </row>
    <row r="28" spans="2:10" s="44" customFormat="1" ht="19.5" customHeight="1">
      <c r="B28" s="52"/>
      <c r="C28" s="41"/>
      <c r="D28" s="41" t="s">
        <v>102</v>
      </c>
      <c r="E28" s="53"/>
      <c r="F28" s="54" t="s">
        <v>89</v>
      </c>
      <c r="G28" s="55">
        <v>0</v>
      </c>
      <c r="H28" s="55">
        <v>0</v>
      </c>
      <c r="I28" s="55">
        <v>0</v>
      </c>
      <c r="J28" s="55">
        <v>0</v>
      </c>
    </row>
    <row r="29" spans="2:10" s="44" customFormat="1" ht="19.5" customHeight="1">
      <c r="B29" s="52"/>
      <c r="C29" s="41"/>
      <c r="D29" s="41" t="s">
        <v>103</v>
      </c>
      <c r="E29" s="53"/>
      <c r="F29" s="54" t="s">
        <v>91</v>
      </c>
      <c r="G29" s="55">
        <v>0</v>
      </c>
      <c r="H29" s="55">
        <v>0</v>
      </c>
      <c r="I29" s="55">
        <v>0</v>
      </c>
      <c r="J29" s="55">
        <v>0</v>
      </c>
    </row>
    <row r="30" spans="2:10" s="44" customFormat="1" ht="19.5" customHeight="1">
      <c r="B30" s="52"/>
      <c r="C30" s="41" t="s">
        <v>104</v>
      </c>
      <c r="D30" s="41"/>
      <c r="E30" s="53"/>
      <c r="F30" s="54" t="s">
        <v>105</v>
      </c>
      <c r="G30" s="55">
        <v>0</v>
      </c>
      <c r="H30" s="55">
        <v>0</v>
      </c>
      <c r="I30" s="55">
        <v>0</v>
      </c>
      <c r="J30" s="55">
        <v>0</v>
      </c>
    </row>
    <row r="31" spans="2:10" s="44" customFormat="1" ht="19.5" customHeight="1">
      <c r="B31" s="52"/>
      <c r="C31" s="41"/>
      <c r="D31" s="41" t="s">
        <v>106</v>
      </c>
      <c r="E31" s="53"/>
      <c r="F31" s="54" t="s">
        <v>87</v>
      </c>
      <c r="G31" s="55">
        <v>0</v>
      </c>
      <c r="H31" s="55">
        <v>0</v>
      </c>
      <c r="I31" s="55">
        <v>0</v>
      </c>
      <c r="J31" s="55">
        <v>0</v>
      </c>
    </row>
    <row r="32" spans="2:10" s="44" customFormat="1" ht="19.5" customHeight="1">
      <c r="B32" s="52"/>
      <c r="C32" s="41"/>
      <c r="D32" s="41" t="s">
        <v>107</v>
      </c>
      <c r="E32" s="53"/>
      <c r="F32" s="54" t="s">
        <v>89</v>
      </c>
      <c r="G32" s="55">
        <v>0</v>
      </c>
      <c r="H32" s="55">
        <v>0</v>
      </c>
      <c r="I32" s="55">
        <v>0</v>
      </c>
      <c r="J32" s="55">
        <v>0</v>
      </c>
    </row>
    <row r="33" spans="2:10" s="44" customFormat="1" ht="19.5" customHeight="1">
      <c r="B33" s="52"/>
      <c r="C33" s="41"/>
      <c r="D33" s="41" t="s">
        <v>108</v>
      </c>
      <c r="E33" s="53"/>
      <c r="F33" s="54" t="s">
        <v>91</v>
      </c>
      <c r="G33" s="55">
        <v>0</v>
      </c>
      <c r="H33" s="55">
        <v>0</v>
      </c>
      <c r="I33" s="55">
        <v>0</v>
      </c>
      <c r="J33" s="55">
        <v>0</v>
      </c>
    </row>
    <row r="34" spans="2:10" s="44" customFormat="1" ht="19.5" customHeight="1">
      <c r="B34" s="52"/>
      <c r="C34" s="41" t="s">
        <v>109</v>
      </c>
      <c r="D34" s="41"/>
      <c r="E34" s="53"/>
      <c r="F34" s="54" t="s">
        <v>110</v>
      </c>
      <c r="G34" s="55">
        <v>0</v>
      </c>
      <c r="H34" s="55">
        <v>0</v>
      </c>
      <c r="I34" s="55">
        <v>0</v>
      </c>
      <c r="J34" s="55">
        <v>0</v>
      </c>
    </row>
    <row r="35" spans="2:10" s="44" customFormat="1" ht="19.5" customHeight="1">
      <c r="B35" s="52"/>
      <c r="C35" s="41"/>
      <c r="D35" s="41" t="s">
        <v>111</v>
      </c>
      <c r="E35" s="53"/>
      <c r="F35" s="54" t="s">
        <v>87</v>
      </c>
      <c r="G35" s="55">
        <v>0</v>
      </c>
      <c r="H35" s="55">
        <v>0</v>
      </c>
      <c r="I35" s="55">
        <v>0</v>
      </c>
      <c r="J35" s="55">
        <v>0</v>
      </c>
    </row>
    <row r="36" spans="2:10" s="44" customFormat="1" ht="19.5" customHeight="1">
      <c r="B36" s="52"/>
      <c r="C36" s="41"/>
      <c r="D36" s="41" t="s">
        <v>112</v>
      </c>
      <c r="E36" s="53"/>
      <c r="F36" s="54" t="s">
        <v>89</v>
      </c>
      <c r="G36" s="55">
        <v>0</v>
      </c>
      <c r="H36" s="55">
        <v>0</v>
      </c>
      <c r="I36" s="55">
        <v>0</v>
      </c>
      <c r="J36" s="55">
        <v>0</v>
      </c>
    </row>
    <row r="37" spans="1:10" s="56" customFormat="1" ht="19.5" customHeight="1">
      <c r="A37" s="44"/>
      <c r="B37" s="52"/>
      <c r="C37" s="41"/>
      <c r="D37" s="41" t="s">
        <v>113</v>
      </c>
      <c r="E37" s="53"/>
      <c r="F37" s="54" t="s">
        <v>91</v>
      </c>
      <c r="G37" s="55">
        <v>0</v>
      </c>
      <c r="H37" s="55">
        <v>0</v>
      </c>
      <c r="I37" s="55">
        <v>0</v>
      </c>
      <c r="J37" s="55">
        <v>0</v>
      </c>
    </row>
    <row r="38" spans="2:10" s="44" customFormat="1" ht="19.5" customHeight="1">
      <c r="B38" s="52"/>
      <c r="C38" s="41" t="s">
        <v>114</v>
      </c>
      <c r="D38" s="41"/>
      <c r="E38" s="53"/>
      <c r="F38" s="54" t="s">
        <v>115</v>
      </c>
      <c r="G38" s="55">
        <v>0</v>
      </c>
      <c r="H38" s="55">
        <v>0</v>
      </c>
      <c r="I38" s="55">
        <v>0</v>
      </c>
      <c r="J38" s="55">
        <v>0</v>
      </c>
    </row>
    <row r="39" spans="2:10" s="44" customFormat="1" ht="19.5" customHeight="1">
      <c r="B39" s="52"/>
      <c r="C39" s="41"/>
      <c r="D39" s="41" t="s">
        <v>116</v>
      </c>
      <c r="E39" s="53"/>
      <c r="F39" s="54" t="s">
        <v>87</v>
      </c>
      <c r="G39" s="55">
        <v>0</v>
      </c>
      <c r="H39" s="55">
        <v>0</v>
      </c>
      <c r="I39" s="55">
        <v>0</v>
      </c>
      <c r="J39" s="55">
        <v>0</v>
      </c>
    </row>
    <row r="40" spans="2:10" s="44" customFormat="1" ht="19.5" customHeight="1">
      <c r="B40" s="52"/>
      <c r="C40" s="41"/>
      <c r="D40" s="41" t="s">
        <v>117</v>
      </c>
      <c r="E40" s="53"/>
      <c r="F40" s="54" t="s">
        <v>89</v>
      </c>
      <c r="G40" s="55">
        <v>0</v>
      </c>
      <c r="H40" s="55">
        <v>0</v>
      </c>
      <c r="I40" s="55">
        <v>0</v>
      </c>
      <c r="J40" s="55">
        <v>0</v>
      </c>
    </row>
    <row r="41" spans="2:10" s="44" customFormat="1" ht="19.5" customHeight="1">
      <c r="B41" s="52"/>
      <c r="C41" s="41"/>
      <c r="D41" s="41" t="s">
        <v>118</v>
      </c>
      <c r="E41" s="53"/>
      <c r="F41" s="54" t="s">
        <v>91</v>
      </c>
      <c r="G41" s="55">
        <v>0</v>
      </c>
      <c r="H41" s="55">
        <v>0</v>
      </c>
      <c r="I41" s="55">
        <v>0</v>
      </c>
      <c r="J41" s="55">
        <v>0</v>
      </c>
    </row>
    <row r="42" spans="1:10" s="56" customFormat="1" ht="19.5" customHeight="1">
      <c r="A42" s="44"/>
      <c r="B42" s="52" t="s">
        <v>119</v>
      </c>
      <c r="C42" s="41"/>
      <c r="D42" s="41"/>
      <c r="E42" s="53"/>
      <c r="F42" s="57" t="s">
        <v>120</v>
      </c>
      <c r="G42" s="58">
        <v>0</v>
      </c>
      <c r="H42" s="58">
        <v>0</v>
      </c>
      <c r="I42" s="58">
        <v>0</v>
      </c>
      <c r="J42" s="58">
        <v>0</v>
      </c>
    </row>
    <row r="43" spans="2:10" s="44" customFormat="1" ht="19.5" customHeight="1">
      <c r="B43" s="52"/>
      <c r="C43" s="41" t="s">
        <v>76</v>
      </c>
      <c r="D43" s="41"/>
      <c r="E43" s="53"/>
      <c r="F43" s="54" t="s">
        <v>121</v>
      </c>
      <c r="G43" s="55">
        <v>0</v>
      </c>
      <c r="H43" s="55">
        <v>0</v>
      </c>
      <c r="I43" s="55">
        <v>0</v>
      </c>
      <c r="J43" s="55">
        <v>0</v>
      </c>
    </row>
    <row r="44" spans="2:10" s="44" customFormat="1" ht="19.5" customHeight="1">
      <c r="B44" s="52"/>
      <c r="C44" s="41" t="s">
        <v>78</v>
      </c>
      <c r="D44" s="41"/>
      <c r="E44" s="53"/>
      <c r="F44" s="54" t="s">
        <v>122</v>
      </c>
      <c r="G44" s="55">
        <v>0</v>
      </c>
      <c r="H44" s="55">
        <v>0</v>
      </c>
      <c r="I44" s="55">
        <v>0</v>
      </c>
      <c r="J44" s="55">
        <v>0</v>
      </c>
    </row>
    <row r="45" spans="2:10" s="44" customFormat="1" ht="19.5" customHeight="1">
      <c r="B45" s="52"/>
      <c r="C45" s="41"/>
      <c r="D45" s="41" t="s">
        <v>93</v>
      </c>
      <c r="E45" s="53"/>
      <c r="F45" s="54" t="s">
        <v>123</v>
      </c>
      <c r="G45" s="55">
        <v>0</v>
      </c>
      <c r="H45" s="55">
        <v>0</v>
      </c>
      <c r="I45" s="55">
        <v>0</v>
      </c>
      <c r="J45" s="55">
        <v>0</v>
      </c>
    </row>
    <row r="46" spans="2:10" s="44" customFormat="1" ht="19.5" customHeight="1" hidden="1">
      <c r="B46" s="52"/>
      <c r="C46" s="41"/>
      <c r="D46" s="41" t="s">
        <v>94</v>
      </c>
      <c r="E46" s="53"/>
      <c r="F46" s="54" t="s">
        <v>124</v>
      </c>
      <c r="G46" s="55">
        <v>0</v>
      </c>
      <c r="H46" s="55">
        <v>0</v>
      </c>
      <c r="I46" s="55">
        <v>0</v>
      </c>
      <c r="J46" s="55">
        <v>0</v>
      </c>
    </row>
    <row r="47" spans="2:10" s="44" customFormat="1" ht="19.5" customHeight="1">
      <c r="B47" s="52" t="s">
        <v>125</v>
      </c>
      <c r="C47" s="41"/>
      <c r="D47" s="41"/>
      <c r="E47" s="53"/>
      <c r="F47" s="57" t="s">
        <v>126</v>
      </c>
      <c r="G47" s="58">
        <v>0</v>
      </c>
      <c r="H47" s="58">
        <v>0</v>
      </c>
      <c r="I47" s="58">
        <v>0</v>
      </c>
      <c r="J47" s="58">
        <v>0</v>
      </c>
    </row>
    <row r="48" spans="2:10" s="44" customFormat="1" ht="19.5" customHeight="1">
      <c r="B48" s="52"/>
      <c r="C48" s="41" t="s">
        <v>76</v>
      </c>
      <c r="D48" s="41"/>
      <c r="E48" s="53"/>
      <c r="F48" s="54" t="s">
        <v>127</v>
      </c>
      <c r="G48" s="55">
        <v>0</v>
      </c>
      <c r="H48" s="55">
        <v>0</v>
      </c>
      <c r="I48" s="55">
        <v>0</v>
      </c>
      <c r="J48" s="55">
        <v>0</v>
      </c>
    </row>
    <row r="49" spans="2:10" s="44" customFormat="1" ht="19.5" customHeight="1">
      <c r="B49" s="52"/>
      <c r="C49" s="41"/>
      <c r="D49" s="41" t="s">
        <v>86</v>
      </c>
      <c r="E49" s="53"/>
      <c r="F49" s="54" t="s">
        <v>128</v>
      </c>
      <c r="G49" s="55">
        <v>0</v>
      </c>
      <c r="H49" s="55">
        <v>0</v>
      </c>
      <c r="I49" s="55">
        <v>0</v>
      </c>
      <c r="J49" s="55">
        <v>0</v>
      </c>
    </row>
    <row r="50" spans="2:10" s="44" customFormat="1" ht="19.5" customHeight="1">
      <c r="B50" s="52"/>
      <c r="C50" s="41"/>
      <c r="D50" s="41" t="s">
        <v>88</v>
      </c>
      <c r="E50" s="53"/>
      <c r="F50" s="54" t="s">
        <v>129</v>
      </c>
      <c r="G50" s="55">
        <v>0</v>
      </c>
      <c r="H50" s="55">
        <v>0</v>
      </c>
      <c r="I50" s="55">
        <v>0</v>
      </c>
      <c r="J50" s="55">
        <v>0</v>
      </c>
    </row>
    <row r="51" spans="2:10" s="44" customFormat="1" ht="19.5" customHeight="1" hidden="1">
      <c r="B51" s="52"/>
      <c r="C51" s="41"/>
      <c r="D51" s="41"/>
      <c r="E51" s="53" t="s">
        <v>130</v>
      </c>
      <c r="F51" s="54" t="s">
        <v>131</v>
      </c>
      <c r="G51" s="55">
        <v>0</v>
      </c>
      <c r="H51" s="55">
        <v>0</v>
      </c>
      <c r="I51" s="55">
        <v>0</v>
      </c>
      <c r="J51" s="55">
        <v>0</v>
      </c>
    </row>
    <row r="52" spans="2:10" s="44" customFormat="1" ht="19.5" customHeight="1" hidden="1">
      <c r="B52" s="52"/>
      <c r="C52" s="41"/>
      <c r="D52" s="41"/>
      <c r="E52" s="53" t="s">
        <v>132</v>
      </c>
      <c r="F52" s="54" t="s">
        <v>133</v>
      </c>
      <c r="G52" s="55">
        <v>0</v>
      </c>
      <c r="H52" s="55">
        <v>0</v>
      </c>
      <c r="I52" s="55">
        <v>0</v>
      </c>
      <c r="J52" s="55">
        <v>0</v>
      </c>
    </row>
    <row r="53" spans="2:10" s="44" customFormat="1" ht="19.5" customHeight="1" hidden="1">
      <c r="B53" s="52"/>
      <c r="C53" s="41"/>
      <c r="D53" s="41"/>
      <c r="E53" s="53" t="s">
        <v>134</v>
      </c>
      <c r="F53" s="54" t="s">
        <v>135</v>
      </c>
      <c r="G53" s="55">
        <v>0</v>
      </c>
      <c r="H53" s="55">
        <v>0</v>
      </c>
      <c r="I53" s="55">
        <v>0</v>
      </c>
      <c r="J53" s="55">
        <v>0</v>
      </c>
    </row>
    <row r="54" spans="2:10" s="44" customFormat="1" ht="19.5" customHeight="1">
      <c r="B54" s="52"/>
      <c r="C54" s="41"/>
      <c r="D54" s="41" t="s">
        <v>90</v>
      </c>
      <c r="E54" s="53"/>
      <c r="F54" s="54" t="s">
        <v>136</v>
      </c>
      <c r="G54" s="55">
        <v>0</v>
      </c>
      <c r="H54" s="55">
        <v>0</v>
      </c>
      <c r="I54" s="55">
        <v>0</v>
      </c>
      <c r="J54" s="55">
        <v>0</v>
      </c>
    </row>
    <row r="55" spans="2:10" s="44" customFormat="1" ht="19.5" customHeight="1">
      <c r="B55" s="59"/>
      <c r="C55" s="60" t="s">
        <v>78</v>
      </c>
      <c r="D55" s="60"/>
      <c r="E55" s="61"/>
      <c r="F55" s="62" t="s">
        <v>137</v>
      </c>
      <c r="G55" s="63">
        <v>0</v>
      </c>
      <c r="H55" s="63">
        <v>0</v>
      </c>
      <c r="I55" s="63">
        <v>0</v>
      </c>
      <c r="J55" s="63">
        <v>0</v>
      </c>
    </row>
    <row r="56" spans="2:10" s="44" customFormat="1" ht="19.5" customHeight="1" hidden="1" thickBot="1">
      <c r="B56" s="41"/>
      <c r="C56" s="41" t="s">
        <v>80</v>
      </c>
      <c r="D56" s="41"/>
      <c r="E56" s="41"/>
      <c r="F56" s="45" t="s">
        <v>138</v>
      </c>
      <c r="G56" s="46">
        <v>0</v>
      </c>
      <c r="H56" s="46">
        <v>0</v>
      </c>
      <c r="I56" s="46">
        <v>0</v>
      </c>
      <c r="J56" s="46">
        <v>0</v>
      </c>
    </row>
  </sheetData>
  <sheetProtection/>
  <mergeCells count="6">
    <mergeCell ref="B2:J2"/>
    <mergeCell ref="B4:D4"/>
    <mergeCell ref="F4:I4"/>
    <mergeCell ref="B5:D5"/>
    <mergeCell ref="F5:I5"/>
    <mergeCell ref="B7:D7"/>
  </mergeCells>
  <printOptions horizontalCentered="1" verticalCentered="1"/>
  <pageMargins left="0.4330708661417323" right="0.3937007874015748" top="0.1968503937007874" bottom="0.5905511811023623" header="0.1968503937007874" footer="0.1968503937007874"/>
  <pageSetup fitToHeight="1" fitToWidth="1" horizontalDpi="600" verticalDpi="600" orientation="portrait" paperSize="9" scale="71" r:id="rId1"/>
  <headerFooter alignWithMargins="0">
    <oddHeader>&amp;RFORM: 11</oddHeader>
    <oddFooter>&amp;Re-Bütçe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3"/>
  <sheetViews>
    <sheetView zoomScale="55" zoomScaleNormal="55" zoomScalePageLayoutView="0" workbookViewId="0" topLeftCell="A6">
      <selection activeCell="H22" sqref="H22"/>
    </sheetView>
  </sheetViews>
  <sheetFormatPr defaultColWidth="9.00390625" defaultRowHeight="12.75"/>
  <cols>
    <col min="1" max="1" width="1.37890625" style="74" customWidth="1"/>
    <col min="2" max="2" width="6.25390625" style="74" customWidth="1"/>
    <col min="3" max="3" width="49.75390625" style="74" bestFit="1" customWidth="1"/>
    <col min="4" max="4" width="36.875" style="74" customWidth="1"/>
    <col min="5" max="15" width="16.125" style="74" customWidth="1"/>
    <col min="16" max="16" width="37.375" style="74" customWidth="1"/>
    <col min="17" max="17" width="13.875" style="617" customWidth="1"/>
    <col min="18" max="16384" width="9.125" style="74" customWidth="1"/>
  </cols>
  <sheetData>
    <row r="1" spans="1:16" ht="12.75" customHeight="1" hidden="1">
      <c r="A1" s="64"/>
      <c r="B1" s="65"/>
      <c r="C1" s="66"/>
      <c r="D1" s="67"/>
      <c r="E1" s="68"/>
      <c r="F1" s="69"/>
      <c r="G1" s="70"/>
      <c r="H1" s="71"/>
      <c r="I1" s="71"/>
      <c r="J1" s="71"/>
      <c r="K1" s="71"/>
      <c r="L1" s="71"/>
      <c r="M1" s="71"/>
      <c r="N1" s="71"/>
      <c r="O1" s="72"/>
      <c r="P1" s="73"/>
    </row>
    <row r="2" spans="1:16" ht="15.75" hidden="1" thickBot="1">
      <c r="A2" s="64"/>
      <c r="B2" s="75"/>
      <c r="C2" s="76"/>
      <c r="D2" s="77"/>
      <c r="E2" s="78"/>
      <c r="F2" s="79"/>
      <c r="G2" s="80"/>
      <c r="H2" s="81"/>
      <c r="I2" s="81"/>
      <c r="J2" s="81"/>
      <c r="K2" s="81"/>
      <c r="L2" s="81"/>
      <c r="M2" s="81"/>
      <c r="N2" s="81"/>
      <c r="O2" s="82"/>
      <c r="P2" s="83"/>
    </row>
    <row r="3" spans="1:16" ht="15.75" customHeight="1" hidden="1" thickBot="1">
      <c r="A3" s="64"/>
      <c r="B3" s="84"/>
      <c r="C3" s="683" t="s">
        <v>139</v>
      </c>
      <c r="D3" s="684"/>
      <c r="E3" s="85"/>
      <c r="F3" s="86"/>
      <c r="G3" s="87"/>
      <c r="H3" s="88"/>
      <c r="I3" s="88"/>
      <c r="J3" s="88"/>
      <c r="K3" s="88"/>
      <c r="L3" s="88"/>
      <c r="M3" s="88"/>
      <c r="N3" s="88"/>
      <c r="O3" s="89"/>
      <c r="P3" s="90"/>
    </row>
    <row r="4" spans="5:6" ht="15" hidden="1">
      <c r="E4" s="91"/>
      <c r="F4" s="91"/>
    </row>
    <row r="5" spans="2:3" ht="15" hidden="1">
      <c r="B5" s="92">
        <v>2022</v>
      </c>
      <c r="C5" s="93" t="s">
        <v>72</v>
      </c>
    </row>
    <row r="6" spans="1:16" ht="15.75" customHeight="1">
      <c r="A6" s="94" t="s">
        <v>140</v>
      </c>
      <c r="B6" s="95"/>
      <c r="C6" s="95"/>
      <c r="D6" s="96"/>
      <c r="E6" s="97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</row>
    <row r="7" spans="1:16" ht="23.25" customHeight="1">
      <c r="A7" s="64"/>
      <c r="B7" s="694" t="s">
        <v>141</v>
      </c>
      <c r="C7" s="694"/>
      <c r="D7" s="694"/>
      <c r="E7" s="694"/>
      <c r="F7" s="694"/>
      <c r="G7" s="694"/>
      <c r="H7" s="694"/>
      <c r="I7" s="694"/>
      <c r="J7" s="694"/>
      <c r="K7" s="694"/>
      <c r="L7" s="694"/>
      <c r="M7" s="694"/>
      <c r="N7" s="694"/>
      <c r="O7" s="694"/>
      <c r="P7" s="694"/>
    </row>
    <row r="8" spans="1:16" ht="16.5" customHeight="1">
      <c r="A8" s="64"/>
      <c r="B8" s="695" t="str">
        <f>"BÜTÇE YILI : "&amp;ButceYil+1</f>
        <v>BÜTÇE YILI : 2023</v>
      </c>
      <c r="C8" s="695"/>
      <c r="D8" s="695"/>
      <c r="E8" s="695"/>
      <c r="F8" s="695"/>
      <c r="G8" s="695"/>
      <c r="H8" s="695"/>
      <c r="I8" s="695"/>
      <c r="J8" s="695"/>
      <c r="K8" s="695"/>
      <c r="L8" s="695"/>
      <c r="M8" s="98"/>
      <c r="N8" s="98"/>
      <c r="O8" s="98"/>
      <c r="P8" s="98"/>
    </row>
    <row r="9" spans="1:16" ht="15.75" customHeight="1">
      <c r="A9" s="64"/>
      <c r="B9" s="695" t="str">
        <f>"KURUM ADI : "&amp;KurumAd</f>
        <v>KURUM ADI : HACETTEPE ÜNİVERSİTESİ</v>
      </c>
      <c r="C9" s="695"/>
      <c r="D9" s="695"/>
      <c r="E9" s="695"/>
      <c r="F9" s="695"/>
      <c r="G9" s="695"/>
      <c r="H9" s="695"/>
      <c r="I9" s="695"/>
      <c r="J9" s="695"/>
      <c r="K9" s="695"/>
      <c r="L9" s="695"/>
      <c r="M9" s="99"/>
      <c r="N9" s="99"/>
      <c r="O9" s="99"/>
      <c r="P9" s="99"/>
    </row>
    <row r="10" spans="1:16" ht="12" customHeight="1" thickBot="1">
      <c r="A10" s="64"/>
      <c r="B10" s="95"/>
      <c r="C10" s="95"/>
      <c r="D10" s="96"/>
      <c r="E10" s="96"/>
      <c r="F10" s="96"/>
      <c r="G10" s="96"/>
      <c r="H10" s="96"/>
      <c r="I10" s="96"/>
      <c r="J10" s="96"/>
      <c r="K10" s="96"/>
      <c r="L10" s="100" t="s">
        <v>142</v>
      </c>
      <c r="M10" s="96"/>
      <c r="N10" s="96"/>
      <c r="O10" s="96"/>
      <c r="P10" s="96"/>
    </row>
    <row r="11" spans="1:16" ht="15">
      <c r="A11" s="64"/>
      <c r="B11" s="95"/>
      <c r="C11" s="95"/>
      <c r="D11" s="696" t="s">
        <v>143</v>
      </c>
      <c r="E11" s="682">
        <v>2021</v>
      </c>
      <c r="F11" s="682"/>
      <c r="G11" s="682">
        <v>2022</v>
      </c>
      <c r="H11" s="682"/>
      <c r="I11" s="682"/>
      <c r="J11" s="101">
        <v>2023</v>
      </c>
      <c r="K11" s="101">
        <v>2024</v>
      </c>
      <c r="L11" s="102">
        <v>2025</v>
      </c>
      <c r="M11" s="103"/>
      <c r="N11" s="104"/>
      <c r="O11" s="96"/>
      <c r="P11" s="96"/>
    </row>
    <row r="12" spans="1:16" ht="38.25">
      <c r="A12" s="64"/>
      <c r="B12" s="95"/>
      <c r="C12" s="95"/>
      <c r="D12" s="697"/>
      <c r="E12" s="105" t="s">
        <v>144</v>
      </c>
      <c r="F12" s="105" t="s">
        <v>145</v>
      </c>
      <c r="G12" s="105" t="s">
        <v>144</v>
      </c>
      <c r="H12" s="106" t="s">
        <v>146</v>
      </c>
      <c r="I12" s="105" t="s">
        <v>147</v>
      </c>
      <c r="J12" s="105" t="s">
        <v>148</v>
      </c>
      <c r="K12" s="105" t="s">
        <v>149</v>
      </c>
      <c r="L12" s="107" t="s">
        <v>149</v>
      </c>
      <c r="M12" s="108"/>
      <c r="N12" s="109"/>
      <c r="O12" s="96"/>
      <c r="P12" s="96"/>
    </row>
    <row r="13" spans="1:16" ht="22.5" customHeight="1" thickBot="1">
      <c r="A13" s="64"/>
      <c r="B13" s="95"/>
      <c r="C13" s="95"/>
      <c r="D13" s="698"/>
      <c r="E13" s="110">
        <v>70000</v>
      </c>
      <c r="F13" s="110">
        <v>17342.67</v>
      </c>
      <c r="G13" s="110">
        <v>85000</v>
      </c>
      <c r="H13" s="110">
        <v>0</v>
      </c>
      <c r="I13" s="110">
        <v>0</v>
      </c>
      <c r="J13" s="110">
        <v>0</v>
      </c>
      <c r="K13" s="110">
        <v>0</v>
      </c>
      <c r="L13" s="111">
        <v>0</v>
      </c>
      <c r="M13" s="112"/>
      <c r="N13" s="113"/>
      <c r="O13" s="96"/>
      <c r="P13" s="96"/>
    </row>
    <row r="14" spans="1:16" ht="15.75" thickBot="1">
      <c r="A14" s="64"/>
      <c r="B14" s="95"/>
      <c r="C14" s="95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</row>
    <row r="15" spans="1:16" ht="18.75" customHeight="1" thickBot="1">
      <c r="A15" s="64"/>
      <c r="B15" s="670" t="s">
        <v>150</v>
      </c>
      <c r="C15" s="673" t="s">
        <v>151</v>
      </c>
      <c r="D15" s="676" t="s">
        <v>152</v>
      </c>
      <c r="E15" s="679">
        <v>2021</v>
      </c>
      <c r="F15" s="680"/>
      <c r="G15" s="680" t="s">
        <v>153</v>
      </c>
      <c r="H15" s="680"/>
      <c r="I15" s="680"/>
      <c r="J15" s="680"/>
      <c r="K15" s="680"/>
      <c r="L15" s="680"/>
      <c r="M15" s="680"/>
      <c r="N15" s="680"/>
      <c r="O15" s="681"/>
      <c r="P15" s="685" t="s">
        <v>48</v>
      </c>
    </row>
    <row r="16" spans="1:16" ht="21" customHeight="1" thickBot="1">
      <c r="A16" s="64"/>
      <c r="B16" s="671"/>
      <c r="C16" s="674"/>
      <c r="D16" s="677"/>
      <c r="E16" s="688" t="s">
        <v>154</v>
      </c>
      <c r="F16" s="690" t="s">
        <v>155</v>
      </c>
      <c r="G16" s="692" t="s">
        <v>156</v>
      </c>
      <c r="H16" s="679">
        <v>2022</v>
      </c>
      <c r="I16" s="680"/>
      <c r="J16" s="680">
        <v>2023</v>
      </c>
      <c r="K16" s="680"/>
      <c r="L16" s="680">
        <v>2024</v>
      </c>
      <c r="M16" s="680"/>
      <c r="N16" s="680">
        <v>2025</v>
      </c>
      <c r="O16" s="681"/>
      <c r="P16" s="686"/>
    </row>
    <row r="17" spans="1:16" ht="21" customHeight="1" thickBot="1">
      <c r="A17" s="64"/>
      <c r="B17" s="672"/>
      <c r="C17" s="675"/>
      <c r="D17" s="678"/>
      <c r="E17" s="689"/>
      <c r="F17" s="691"/>
      <c r="G17" s="693"/>
      <c r="H17" s="119" t="s">
        <v>157</v>
      </c>
      <c r="I17" s="120" t="s">
        <v>158</v>
      </c>
      <c r="J17" s="120" t="s">
        <v>157</v>
      </c>
      <c r="K17" s="120" t="s">
        <v>158</v>
      </c>
      <c r="L17" s="120" t="s">
        <v>157</v>
      </c>
      <c r="M17" s="120" t="s">
        <v>158</v>
      </c>
      <c r="N17" s="120" t="s">
        <v>157</v>
      </c>
      <c r="O17" s="121" t="s">
        <v>158</v>
      </c>
      <c r="P17" s="687"/>
    </row>
    <row r="18" spans="1:16" ht="21" customHeight="1">
      <c r="A18" s="64"/>
      <c r="B18" s="114">
        <v>1</v>
      </c>
      <c r="C18" s="619"/>
      <c r="D18" s="620"/>
      <c r="E18" s="621"/>
      <c r="F18" s="621"/>
      <c r="G18" s="619"/>
      <c r="H18" s="622"/>
      <c r="I18" s="123"/>
      <c r="J18" s="622"/>
      <c r="K18" s="123"/>
      <c r="L18" s="622"/>
      <c r="M18" s="123"/>
      <c r="N18" s="622"/>
      <c r="O18" s="124"/>
      <c r="P18" s="115"/>
    </row>
    <row r="19" spans="1:16" ht="21" customHeight="1">
      <c r="A19" s="64"/>
      <c r="B19" s="116">
        <v>2</v>
      </c>
      <c r="C19" s="616"/>
      <c r="D19" s="623"/>
      <c r="E19" s="624"/>
      <c r="F19" s="624"/>
      <c r="G19" s="616"/>
      <c r="H19" s="625"/>
      <c r="I19" s="125"/>
      <c r="J19" s="625"/>
      <c r="K19" s="125"/>
      <c r="L19" s="625"/>
      <c r="M19" s="125"/>
      <c r="N19" s="625"/>
      <c r="O19" s="126"/>
      <c r="P19" s="117"/>
    </row>
    <row r="20" spans="1:16" ht="21" customHeight="1">
      <c r="A20" s="64"/>
      <c r="B20" s="116">
        <v>3</v>
      </c>
      <c r="C20" s="616"/>
      <c r="D20" s="623"/>
      <c r="E20" s="624"/>
      <c r="F20" s="624"/>
      <c r="G20" s="616"/>
      <c r="H20" s="616"/>
      <c r="I20" s="125"/>
      <c r="J20" s="616"/>
      <c r="K20" s="125"/>
      <c r="L20" s="616"/>
      <c r="M20" s="125"/>
      <c r="N20" s="616"/>
      <c r="O20" s="126"/>
      <c r="P20" s="117"/>
    </row>
    <row r="21" spans="1:16" ht="21" customHeight="1">
      <c r="A21" s="64"/>
      <c r="B21" s="116">
        <v>4</v>
      </c>
      <c r="C21" s="616"/>
      <c r="D21" s="623"/>
      <c r="E21" s="624"/>
      <c r="F21" s="624"/>
      <c r="G21" s="616"/>
      <c r="H21" s="616"/>
      <c r="I21" s="125"/>
      <c r="J21" s="616"/>
      <c r="K21" s="125"/>
      <c r="L21" s="616"/>
      <c r="M21" s="125"/>
      <c r="N21" s="616"/>
      <c r="O21" s="126"/>
      <c r="P21" s="117"/>
    </row>
    <row r="22" spans="1:16" ht="21" customHeight="1">
      <c r="A22" s="64"/>
      <c r="B22" s="116">
        <v>5</v>
      </c>
      <c r="C22" s="616"/>
      <c r="D22" s="623"/>
      <c r="E22" s="624"/>
      <c r="F22" s="624"/>
      <c r="G22" s="616"/>
      <c r="H22" s="616"/>
      <c r="I22" s="125"/>
      <c r="J22" s="616"/>
      <c r="K22" s="125"/>
      <c r="L22" s="616"/>
      <c r="M22" s="125"/>
      <c r="N22" s="616"/>
      <c r="O22" s="126"/>
      <c r="P22" s="117"/>
    </row>
    <row r="23" spans="1:16" ht="21" customHeight="1">
      <c r="A23" s="64"/>
      <c r="B23" s="116">
        <v>6</v>
      </c>
      <c r="C23" s="616"/>
      <c r="D23" s="623"/>
      <c r="E23" s="624"/>
      <c r="F23" s="624"/>
      <c r="G23" s="616"/>
      <c r="H23" s="616"/>
      <c r="I23" s="125"/>
      <c r="J23" s="616"/>
      <c r="K23" s="125"/>
      <c r="L23" s="616"/>
      <c r="M23" s="125"/>
      <c r="N23" s="616"/>
      <c r="O23" s="126"/>
      <c r="P23" s="117"/>
    </row>
    <row r="24" spans="1:16" ht="21" customHeight="1">
      <c r="A24" s="64"/>
      <c r="B24" s="116">
        <v>7</v>
      </c>
      <c r="C24" s="616"/>
      <c r="D24" s="623"/>
      <c r="E24" s="624"/>
      <c r="F24" s="624"/>
      <c r="G24" s="616"/>
      <c r="H24" s="616"/>
      <c r="I24" s="125"/>
      <c r="J24" s="616"/>
      <c r="K24" s="125"/>
      <c r="L24" s="616"/>
      <c r="M24" s="125"/>
      <c r="N24" s="616"/>
      <c r="O24" s="126"/>
      <c r="P24" s="117"/>
    </row>
    <row r="25" spans="1:16" ht="21" customHeight="1">
      <c r="A25" s="64"/>
      <c r="B25" s="116">
        <v>8</v>
      </c>
      <c r="C25" s="616"/>
      <c r="D25" s="623"/>
      <c r="E25" s="624"/>
      <c r="F25" s="624"/>
      <c r="G25" s="616"/>
      <c r="H25" s="616"/>
      <c r="I25" s="125"/>
      <c r="J25" s="616"/>
      <c r="K25" s="125"/>
      <c r="L25" s="616"/>
      <c r="M25" s="125"/>
      <c r="N25" s="616"/>
      <c r="O25" s="126"/>
      <c r="P25" s="117"/>
    </row>
    <row r="26" spans="1:16" ht="21" customHeight="1">
      <c r="A26" s="64"/>
      <c r="B26" s="116">
        <v>9</v>
      </c>
      <c r="C26" s="616"/>
      <c r="D26" s="623"/>
      <c r="E26" s="624"/>
      <c r="F26" s="624"/>
      <c r="G26" s="616"/>
      <c r="H26" s="616"/>
      <c r="I26" s="125"/>
      <c r="J26" s="616"/>
      <c r="K26" s="125"/>
      <c r="L26" s="616"/>
      <c r="M26" s="125"/>
      <c r="N26" s="616"/>
      <c r="O26" s="126"/>
      <c r="P26" s="117"/>
    </row>
    <row r="27" spans="1:16" ht="21" customHeight="1">
      <c r="A27" s="64"/>
      <c r="B27" s="116">
        <v>10</v>
      </c>
      <c r="C27" s="616"/>
      <c r="D27" s="623"/>
      <c r="E27" s="624"/>
      <c r="F27" s="624"/>
      <c r="G27" s="616"/>
      <c r="H27" s="616"/>
      <c r="I27" s="125"/>
      <c r="J27" s="616"/>
      <c r="K27" s="125"/>
      <c r="L27" s="616"/>
      <c r="M27" s="125"/>
      <c r="N27" s="616"/>
      <c r="O27" s="126"/>
      <c r="P27" s="117"/>
    </row>
    <row r="28" spans="1:16" ht="21" customHeight="1">
      <c r="A28" s="64"/>
      <c r="B28" s="116"/>
      <c r="C28" s="105"/>
      <c r="D28" s="105"/>
      <c r="E28" s="69"/>
      <c r="F28" s="69"/>
      <c r="G28" s="626"/>
      <c r="H28" s="125"/>
      <c r="I28" s="125"/>
      <c r="J28" s="125"/>
      <c r="K28" s="125"/>
      <c r="L28" s="125"/>
      <c r="M28" s="125"/>
      <c r="N28" s="125"/>
      <c r="O28" s="126"/>
      <c r="P28" s="117"/>
    </row>
    <row r="29" spans="1:16" ht="21" customHeight="1" thickBot="1">
      <c r="A29" s="64"/>
      <c r="B29" s="118"/>
      <c r="C29" s="615"/>
      <c r="D29" s="615"/>
      <c r="E29" s="79"/>
      <c r="F29" s="79"/>
      <c r="G29" s="627"/>
      <c r="H29" s="127"/>
      <c r="I29" s="127"/>
      <c r="J29" s="127"/>
      <c r="K29" s="127"/>
      <c r="L29" s="127"/>
      <c r="M29" s="127"/>
      <c r="N29" s="127"/>
      <c r="O29" s="128"/>
      <c r="P29" s="122"/>
    </row>
    <row r="30" spans="1:16" ht="19.5" customHeight="1" thickBot="1">
      <c r="A30" s="64"/>
      <c r="B30" s="84"/>
      <c r="C30" s="683" t="s">
        <v>139</v>
      </c>
      <c r="D30" s="684"/>
      <c r="E30" s="85">
        <v>0</v>
      </c>
      <c r="F30" s="86">
        <v>0</v>
      </c>
      <c r="G30" s="87"/>
      <c r="H30" s="88">
        <v>0</v>
      </c>
      <c r="I30" s="88">
        <f>SUM(I18:I29)</f>
        <v>0</v>
      </c>
      <c r="J30" s="88">
        <v>0</v>
      </c>
      <c r="K30" s="88">
        <f>SUM(K18:K29)</f>
        <v>0</v>
      </c>
      <c r="L30" s="88">
        <v>0</v>
      </c>
      <c r="M30" s="88">
        <f>SUM(M18:M29)</f>
        <v>0</v>
      </c>
      <c r="N30" s="88">
        <v>0</v>
      </c>
      <c r="O30" s="89">
        <f>SUM(O18:O29)</f>
        <v>0</v>
      </c>
      <c r="P30" s="90"/>
    </row>
    <row r="31" ht="19.5" customHeight="1"/>
    <row r="43" ht="15">
      <c r="K43" s="618"/>
    </row>
  </sheetData>
  <sheetProtection/>
  <mergeCells count="21">
    <mergeCell ref="C3:D3"/>
    <mergeCell ref="B7:P7"/>
    <mergeCell ref="B8:L8"/>
    <mergeCell ref="B9:L9"/>
    <mergeCell ref="D11:D13"/>
    <mergeCell ref="E11:F11"/>
    <mergeCell ref="G11:I11"/>
    <mergeCell ref="C30:D30"/>
    <mergeCell ref="P15:P17"/>
    <mergeCell ref="E16:E17"/>
    <mergeCell ref="F16:F17"/>
    <mergeCell ref="G16:G17"/>
    <mergeCell ref="H16:I16"/>
    <mergeCell ref="B15:B17"/>
    <mergeCell ref="C15:C17"/>
    <mergeCell ref="D15:D17"/>
    <mergeCell ref="E15:F15"/>
    <mergeCell ref="G15:O15"/>
    <mergeCell ref="J16:K16"/>
    <mergeCell ref="L16:M16"/>
    <mergeCell ref="N16:O16"/>
  </mergeCells>
  <printOptions/>
  <pageMargins left="0.7086614173228347" right="0.7086614173228347" top="0.7480314960629921" bottom="0.7480314960629921" header="0.31496062992125984" footer="0.31496062992125984"/>
  <pageSetup fitToHeight="100" fitToWidth="1" horizontalDpi="600" verticalDpi="600" orientation="landscape" paperSize="9" scale="45" r:id="rId1"/>
  <headerFooter>
    <oddHeader>&amp;RFORM : 17</oddHeader>
    <oddFooter>&amp;Re-Bütçe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2">
      <selection activeCell="D5" sqref="D5"/>
    </sheetView>
  </sheetViews>
  <sheetFormatPr defaultColWidth="9.00390625" defaultRowHeight="12.75"/>
  <cols>
    <col min="1" max="1" width="0.37109375" style="129" customWidth="1"/>
    <col min="2" max="2" width="5.75390625" style="129" customWidth="1"/>
    <col min="3" max="3" width="14.375" style="129" customWidth="1"/>
    <col min="4" max="4" width="45.625" style="129" customWidth="1"/>
    <col min="5" max="5" width="12.75390625" style="129" customWidth="1"/>
    <col min="6" max="6" width="9.75390625" style="129" customWidth="1"/>
    <col min="7" max="7" width="39.75390625" style="129" customWidth="1"/>
    <col min="8" max="8" width="48.125" style="129" customWidth="1"/>
    <col min="9" max="16384" width="9.125" style="129" customWidth="1"/>
  </cols>
  <sheetData>
    <row r="1" spans="2:8" ht="25.5" customHeight="1" hidden="1">
      <c r="B1" s="130"/>
      <c r="C1" s="131"/>
      <c r="D1" s="132"/>
      <c r="E1" s="133"/>
      <c r="F1" s="134"/>
      <c r="G1" s="135"/>
      <c r="H1" s="136"/>
    </row>
    <row r="2" spans="1:8" ht="12.75">
      <c r="A2" s="137"/>
      <c r="B2" s="137"/>
      <c r="C2" s="137"/>
      <c r="D2" s="137"/>
      <c r="E2" s="137"/>
      <c r="F2" s="138"/>
      <c r="G2" s="138"/>
      <c r="H2" s="139"/>
    </row>
    <row r="3" spans="1:8" ht="25.5" customHeight="1">
      <c r="A3" s="137"/>
      <c r="B3" s="140"/>
      <c r="C3" s="699" t="str">
        <f>"237 SAYILI TAŞIT KANUNUNA GÖRE "&amp;ButceYil&amp;" YILINDA EDİNİLECEK TAŞITLAR"</f>
        <v>237 SAYILI TAŞIT KANUNUNA GÖRE 2023 YILINDA EDİNİLECEK TAŞITLAR</v>
      </c>
      <c r="D3" s="700"/>
      <c r="E3" s="700"/>
      <c r="F3" s="700"/>
      <c r="G3" s="700"/>
      <c r="H3" s="701"/>
    </row>
    <row r="4" spans="1:8" ht="15">
      <c r="A4" s="141"/>
      <c r="B4" s="141"/>
      <c r="C4" s="141"/>
      <c r="D4" s="141"/>
      <c r="E4" s="141"/>
      <c r="F4" s="141"/>
      <c r="G4" s="141"/>
      <c r="H4" s="141"/>
    </row>
    <row r="5" spans="1:8" ht="14.25" customHeight="1">
      <c r="A5" s="142"/>
      <c r="B5" s="142"/>
      <c r="C5" s="143" t="s">
        <v>159</v>
      </c>
      <c r="D5" s="144">
        <v>2023</v>
      </c>
      <c r="E5" s="145"/>
      <c r="F5" s="145"/>
      <c r="G5" s="145"/>
      <c r="H5" s="142"/>
    </row>
    <row r="6" spans="1:8" ht="14.25" customHeight="1">
      <c r="A6" s="142"/>
      <c r="B6" s="142"/>
      <c r="C6" s="143" t="s">
        <v>160</v>
      </c>
      <c r="D6" s="702" t="s">
        <v>72</v>
      </c>
      <c r="E6" s="703"/>
      <c r="F6" s="703"/>
      <c r="G6" s="704"/>
      <c r="H6" s="142"/>
    </row>
    <row r="7" spans="1:8" ht="12.75">
      <c r="A7" s="146"/>
      <c r="B7" s="146"/>
      <c r="C7" s="146"/>
      <c r="D7" s="146"/>
      <c r="E7" s="146"/>
      <c r="F7" s="147"/>
      <c r="G7" s="147"/>
      <c r="H7" s="148"/>
    </row>
    <row r="8" spans="2:8" s="149" customFormat="1" ht="43.5" customHeight="1">
      <c r="B8" s="150"/>
      <c r="C8" s="151" t="s">
        <v>161</v>
      </c>
      <c r="D8" s="152" t="s">
        <v>162</v>
      </c>
      <c r="E8" s="153" t="s">
        <v>163</v>
      </c>
      <c r="F8" s="152" t="s">
        <v>164</v>
      </c>
      <c r="G8" s="152" t="s">
        <v>165</v>
      </c>
      <c r="H8" s="152" t="s">
        <v>166</v>
      </c>
    </row>
    <row r="9" spans="2:8" s="149" customFormat="1" ht="43.5" customHeight="1">
      <c r="B9" s="150"/>
      <c r="C9" s="151"/>
      <c r="D9" s="152"/>
      <c r="E9" s="153"/>
      <c r="F9" s="152"/>
      <c r="G9" s="152"/>
      <c r="H9" s="152"/>
    </row>
    <row r="10" spans="2:8" s="149" customFormat="1" ht="43.5" customHeight="1">
      <c r="B10" s="150"/>
      <c r="C10" s="151"/>
      <c r="D10" s="152"/>
      <c r="E10" s="153"/>
      <c r="F10" s="152"/>
      <c r="G10" s="152"/>
      <c r="H10" s="152"/>
    </row>
    <row r="11" spans="2:8" s="149" customFormat="1" ht="43.5" customHeight="1">
      <c r="B11" s="150"/>
      <c r="C11" s="151"/>
      <c r="D11" s="152"/>
      <c r="E11" s="153"/>
      <c r="F11" s="152"/>
      <c r="G11" s="152"/>
      <c r="H11" s="152"/>
    </row>
    <row r="12" spans="2:8" s="149" customFormat="1" ht="43.5" customHeight="1">
      <c r="B12" s="150"/>
      <c r="C12" s="151"/>
      <c r="D12" s="152"/>
      <c r="E12" s="153"/>
      <c r="F12" s="152"/>
      <c r="G12" s="152"/>
      <c r="H12" s="152"/>
    </row>
    <row r="13" spans="2:8" s="149" customFormat="1" ht="43.5" customHeight="1">
      <c r="B13" s="150"/>
      <c r="C13" s="151"/>
      <c r="D13" s="152"/>
      <c r="E13" s="153"/>
      <c r="F13" s="152"/>
      <c r="G13" s="152"/>
      <c r="H13" s="152"/>
    </row>
    <row r="14" spans="2:8" s="149" customFormat="1" ht="43.5" customHeight="1">
      <c r="B14" s="150"/>
      <c r="C14" s="151"/>
      <c r="D14" s="152"/>
      <c r="E14" s="153"/>
      <c r="F14" s="152"/>
      <c r="G14" s="152"/>
      <c r="H14" s="152"/>
    </row>
    <row r="15" spans="2:8" s="149" customFormat="1" ht="43.5" customHeight="1">
      <c r="B15" s="150"/>
      <c r="C15" s="151"/>
      <c r="D15" s="152"/>
      <c r="E15" s="153"/>
      <c r="F15" s="152"/>
      <c r="G15" s="152"/>
      <c r="H15" s="152"/>
    </row>
    <row r="16" spans="2:8" s="149" customFormat="1" ht="43.5" customHeight="1">
      <c r="B16" s="150"/>
      <c r="C16" s="151"/>
      <c r="D16" s="152"/>
      <c r="E16" s="153"/>
      <c r="F16" s="152"/>
      <c r="G16" s="152"/>
      <c r="H16" s="152"/>
    </row>
    <row r="17" spans="2:8" ht="25.5" customHeight="1">
      <c r="B17" s="154"/>
      <c r="C17" s="131"/>
      <c r="D17" s="132"/>
      <c r="E17" s="155"/>
      <c r="F17" s="134"/>
      <c r="G17" s="135"/>
      <c r="H17" s="136"/>
    </row>
    <row r="18" ht="16.5" customHeight="1"/>
  </sheetData>
  <sheetProtection/>
  <mergeCells count="2">
    <mergeCell ref="C3:H3"/>
    <mergeCell ref="D6:G6"/>
  </mergeCells>
  <printOptions horizontalCentered="1"/>
  <pageMargins left="0.4330708661417323" right="0.15748031496062992" top="0.5118110236220472" bottom="0.5118110236220472" header="0.35433070866141736" footer="0.35433070866141736"/>
  <pageSetup fitToHeight="0" horizontalDpi="1200" verticalDpi="1200" orientation="landscape" paperSize="9" scale="80" r:id="rId1"/>
  <headerFooter alignWithMargins="0">
    <oddHeader>&amp;R&amp;"Arial Tur,Kalın"FORM:18</oddHeader>
    <oddFooter>&amp;Le-Bütçe İdare Teklifi aşaması raporudur. (17.5.2021 12:19:38)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7"/>
  <sheetViews>
    <sheetView zoomScale="80" zoomScaleNormal="80" zoomScalePageLayoutView="0" workbookViewId="0" topLeftCell="A2">
      <selection activeCell="B4" sqref="B4:T4"/>
    </sheetView>
  </sheetViews>
  <sheetFormatPr defaultColWidth="9.00390625" defaultRowHeight="12.75"/>
  <cols>
    <col min="1" max="1" width="4.75390625" style="158" customWidth="1"/>
    <col min="2" max="2" width="8.375" style="158" customWidth="1"/>
    <col min="3" max="3" width="75.125" style="158" customWidth="1"/>
    <col min="4" max="19" width="10.25390625" style="158" customWidth="1"/>
    <col min="20" max="20" width="14.625" style="158" customWidth="1"/>
    <col min="21" max="16384" width="9.125" style="158" customWidth="1"/>
  </cols>
  <sheetData>
    <row r="1" spans="1:18" ht="15" hidden="1">
      <c r="A1" s="156">
        <v>2022</v>
      </c>
      <c r="B1" s="156" t="s">
        <v>72</v>
      </c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Q1" s="157"/>
      <c r="R1" s="157"/>
    </row>
    <row r="2" spans="2:20" ht="43.5" customHeight="1">
      <c r="B2" s="719" t="s">
        <v>167</v>
      </c>
      <c r="C2" s="720"/>
      <c r="D2" s="720"/>
      <c r="E2" s="720"/>
      <c r="F2" s="720"/>
      <c r="G2" s="720"/>
      <c r="H2" s="720"/>
      <c r="I2" s="720"/>
      <c r="J2" s="720"/>
      <c r="K2" s="720"/>
      <c r="L2" s="720"/>
      <c r="M2" s="720"/>
      <c r="N2" s="720"/>
      <c r="O2" s="720"/>
      <c r="P2" s="720"/>
      <c r="Q2" s="720"/>
      <c r="R2" s="720"/>
      <c r="S2" s="720"/>
      <c r="T2" s="721"/>
    </row>
    <row r="3" spans="1:20" ht="14.25">
      <c r="A3" s="159"/>
      <c r="B3" s="722" t="str">
        <f>"BÜTÇE YILI : "&amp;ButceYil+1</f>
        <v>BÜTÇE YILI : 2023</v>
      </c>
      <c r="C3" s="723"/>
      <c r="D3" s="723"/>
      <c r="E3" s="723"/>
      <c r="F3" s="723"/>
      <c r="G3" s="723"/>
      <c r="H3" s="723"/>
      <c r="I3" s="723"/>
      <c r="J3" s="723"/>
      <c r="K3" s="723"/>
      <c r="L3" s="723"/>
      <c r="M3" s="723"/>
      <c r="N3" s="723"/>
      <c r="O3" s="723"/>
      <c r="P3" s="723"/>
      <c r="Q3" s="723"/>
      <c r="R3" s="723"/>
      <c r="S3" s="723"/>
      <c r="T3" s="724"/>
    </row>
    <row r="4" spans="1:20" ht="14.25">
      <c r="A4" s="159"/>
      <c r="B4" s="722" t="str">
        <f>"KURUM ADI: "&amp;KurumAd</f>
        <v>KURUM ADI: HACETTEPE ÜNİVERSİTESİ</v>
      </c>
      <c r="C4" s="723"/>
      <c r="D4" s="723"/>
      <c r="E4" s="723"/>
      <c r="F4" s="723"/>
      <c r="G4" s="723"/>
      <c r="H4" s="723"/>
      <c r="I4" s="723"/>
      <c r="J4" s="723"/>
      <c r="K4" s="723"/>
      <c r="L4" s="723"/>
      <c r="M4" s="723"/>
      <c r="N4" s="723"/>
      <c r="O4" s="723"/>
      <c r="P4" s="723"/>
      <c r="Q4" s="723"/>
      <c r="R4" s="723"/>
      <c r="S4" s="723"/>
      <c r="T4" s="724"/>
    </row>
    <row r="5" spans="1:20" ht="15" thickBot="1">
      <c r="A5" s="160"/>
      <c r="B5" s="160"/>
      <c r="C5" s="160"/>
      <c r="D5" s="160"/>
      <c r="E5" s="160"/>
      <c r="F5" s="160"/>
      <c r="G5" s="160"/>
      <c r="H5" s="160"/>
      <c r="I5" s="161"/>
      <c r="J5" s="161"/>
      <c r="K5" s="161"/>
      <c r="L5" s="161"/>
      <c r="M5" s="161"/>
      <c r="N5" s="161"/>
      <c r="O5" s="161"/>
      <c r="P5" s="162"/>
      <c r="Q5" s="161"/>
      <c r="R5" s="161"/>
      <c r="S5" s="162"/>
      <c r="T5" s="162"/>
    </row>
    <row r="6" spans="1:21" ht="36.75" customHeight="1" thickBot="1">
      <c r="A6" s="163"/>
      <c r="B6" s="725" t="s">
        <v>168</v>
      </c>
      <c r="C6" s="728" t="s">
        <v>162</v>
      </c>
      <c r="D6" s="710" t="s">
        <v>169</v>
      </c>
      <c r="E6" s="731"/>
      <c r="F6" s="731"/>
      <c r="G6" s="731"/>
      <c r="H6" s="731"/>
      <c r="I6" s="731"/>
      <c r="J6" s="731"/>
      <c r="K6" s="731"/>
      <c r="L6" s="731"/>
      <c r="M6" s="731"/>
      <c r="N6" s="731"/>
      <c r="O6" s="731"/>
      <c r="P6" s="711"/>
      <c r="Q6" s="732" t="s">
        <v>170</v>
      </c>
      <c r="R6" s="733"/>
      <c r="S6" s="734"/>
      <c r="T6" s="738" t="s">
        <v>171</v>
      </c>
      <c r="U6" s="164"/>
    </row>
    <row r="7" spans="1:21" ht="36.75" customHeight="1" thickBot="1">
      <c r="A7" s="163"/>
      <c r="B7" s="726"/>
      <c r="C7" s="729"/>
      <c r="D7" s="741" t="s">
        <v>172</v>
      </c>
      <c r="E7" s="742"/>
      <c r="F7" s="742"/>
      <c r="G7" s="742"/>
      <c r="H7" s="742"/>
      <c r="I7" s="743"/>
      <c r="J7" s="744" t="s">
        <v>173</v>
      </c>
      <c r="K7" s="745"/>
      <c r="L7" s="745"/>
      <c r="M7" s="745"/>
      <c r="N7" s="745"/>
      <c r="O7" s="746"/>
      <c r="P7" s="707" t="s">
        <v>174</v>
      </c>
      <c r="Q7" s="735"/>
      <c r="R7" s="736"/>
      <c r="S7" s="737"/>
      <c r="T7" s="739"/>
      <c r="U7" s="164"/>
    </row>
    <row r="8" spans="1:21" ht="51.75" customHeight="1" thickBot="1">
      <c r="A8" s="165"/>
      <c r="B8" s="727"/>
      <c r="C8" s="730"/>
      <c r="D8" s="166" t="s">
        <v>175</v>
      </c>
      <c r="E8" s="167" t="s">
        <v>176</v>
      </c>
      <c r="F8" s="168" t="s">
        <v>177</v>
      </c>
      <c r="G8" s="169" t="s">
        <v>178</v>
      </c>
      <c r="H8" s="168" t="s">
        <v>179</v>
      </c>
      <c r="I8" s="170" t="s">
        <v>180</v>
      </c>
      <c r="J8" s="166" t="s">
        <v>175</v>
      </c>
      <c r="K8" s="167" t="s">
        <v>176</v>
      </c>
      <c r="L8" s="168" t="s">
        <v>177</v>
      </c>
      <c r="M8" s="167" t="s">
        <v>178</v>
      </c>
      <c r="N8" s="168" t="s">
        <v>179</v>
      </c>
      <c r="O8" s="170" t="s">
        <v>180</v>
      </c>
      <c r="P8" s="708"/>
      <c r="Q8" s="171" t="s">
        <v>172</v>
      </c>
      <c r="R8" s="172" t="s">
        <v>181</v>
      </c>
      <c r="S8" s="173" t="s">
        <v>182</v>
      </c>
      <c r="T8" s="740"/>
      <c r="U8" s="164"/>
    </row>
    <row r="9" spans="1:21" ht="24.75" customHeight="1">
      <c r="A9" s="174"/>
      <c r="B9" s="175" t="s">
        <v>183</v>
      </c>
      <c r="C9" s="176" t="s">
        <v>184</v>
      </c>
      <c r="D9" s="175"/>
      <c r="E9" s="177"/>
      <c r="F9" s="177"/>
      <c r="G9" s="177"/>
      <c r="H9" s="177"/>
      <c r="I9" s="178">
        <f>SUM(D9:H9)</f>
        <v>0</v>
      </c>
      <c r="J9" s="179"/>
      <c r="K9" s="180"/>
      <c r="L9" s="180"/>
      <c r="M9" s="180"/>
      <c r="N9" s="180"/>
      <c r="O9" s="178">
        <f>SUM(J9:N9)</f>
        <v>0</v>
      </c>
      <c r="P9" s="181">
        <f aca="true" t="shared" si="0" ref="P9:P33">SUM(I9,O9)</f>
        <v>0</v>
      </c>
      <c r="Q9" s="182"/>
      <c r="R9" s="180"/>
      <c r="S9" s="183">
        <f aca="true" t="shared" si="1" ref="S9:S33">SUM(Q9:R9)</f>
        <v>0</v>
      </c>
      <c r="T9" s="184">
        <f aca="true" t="shared" si="2" ref="T9:T33">SUM(P9,S9)</f>
        <v>0</v>
      </c>
      <c r="U9" s="164"/>
    </row>
    <row r="10" spans="1:21" ht="24.75" customHeight="1">
      <c r="A10" s="174"/>
      <c r="B10" s="185" t="s">
        <v>185</v>
      </c>
      <c r="C10" s="186" t="s">
        <v>186</v>
      </c>
      <c r="D10" s="185"/>
      <c r="E10" s="187"/>
      <c r="F10" s="187"/>
      <c r="G10" s="187"/>
      <c r="H10" s="187"/>
      <c r="I10" s="188">
        <f aca="true" t="shared" si="3" ref="I10:I33">SUM(D10:H10)</f>
        <v>0</v>
      </c>
      <c r="J10" s="189"/>
      <c r="K10" s="190"/>
      <c r="L10" s="190"/>
      <c r="M10" s="190"/>
      <c r="N10" s="190"/>
      <c r="O10" s="188">
        <f aca="true" t="shared" si="4" ref="O10:O33">SUM(J10:N10)</f>
        <v>0</v>
      </c>
      <c r="P10" s="191">
        <f t="shared" si="0"/>
        <v>0</v>
      </c>
      <c r="Q10" s="192"/>
      <c r="R10" s="190"/>
      <c r="S10" s="193">
        <f t="shared" si="1"/>
        <v>0</v>
      </c>
      <c r="T10" s="194">
        <f t="shared" si="2"/>
        <v>0</v>
      </c>
      <c r="U10" s="164"/>
    </row>
    <row r="11" spans="1:21" ht="24.75" customHeight="1">
      <c r="A11" s="174"/>
      <c r="B11" s="185" t="s">
        <v>187</v>
      </c>
      <c r="C11" s="186" t="s">
        <v>188</v>
      </c>
      <c r="D11" s="185"/>
      <c r="E11" s="187"/>
      <c r="F11" s="187"/>
      <c r="G11" s="187"/>
      <c r="H11" s="187"/>
      <c r="I11" s="188">
        <f t="shared" si="3"/>
        <v>0</v>
      </c>
      <c r="J11" s="189"/>
      <c r="K11" s="190"/>
      <c r="L11" s="190"/>
      <c r="M11" s="190"/>
      <c r="N11" s="190"/>
      <c r="O11" s="188">
        <f t="shared" si="4"/>
        <v>0</v>
      </c>
      <c r="P11" s="191">
        <f t="shared" si="0"/>
        <v>0</v>
      </c>
      <c r="Q11" s="192"/>
      <c r="R11" s="190"/>
      <c r="S11" s="193">
        <f t="shared" si="1"/>
        <v>0</v>
      </c>
      <c r="T11" s="194">
        <f t="shared" si="2"/>
        <v>0</v>
      </c>
      <c r="U11" s="164"/>
    </row>
    <row r="12" spans="1:21" ht="24.75" customHeight="1">
      <c r="A12" s="174"/>
      <c r="B12" s="185" t="s">
        <v>189</v>
      </c>
      <c r="C12" s="186" t="s">
        <v>190</v>
      </c>
      <c r="D12" s="185"/>
      <c r="E12" s="187"/>
      <c r="F12" s="187"/>
      <c r="G12" s="187"/>
      <c r="H12" s="187"/>
      <c r="I12" s="188">
        <f t="shared" si="3"/>
        <v>0</v>
      </c>
      <c r="J12" s="189"/>
      <c r="K12" s="190"/>
      <c r="L12" s="190"/>
      <c r="M12" s="190"/>
      <c r="N12" s="190"/>
      <c r="O12" s="188">
        <f t="shared" si="4"/>
        <v>0</v>
      </c>
      <c r="P12" s="191">
        <f t="shared" si="0"/>
        <v>0</v>
      </c>
      <c r="Q12" s="192"/>
      <c r="R12" s="190"/>
      <c r="S12" s="193">
        <f t="shared" si="1"/>
        <v>0</v>
      </c>
      <c r="T12" s="194">
        <f t="shared" si="2"/>
        <v>0</v>
      </c>
      <c r="U12" s="164"/>
    </row>
    <row r="13" spans="1:21" ht="24.75" customHeight="1">
      <c r="A13" s="174"/>
      <c r="B13" s="185" t="s">
        <v>191</v>
      </c>
      <c r="C13" s="186" t="s">
        <v>192</v>
      </c>
      <c r="D13" s="185"/>
      <c r="E13" s="187"/>
      <c r="F13" s="187"/>
      <c r="G13" s="187"/>
      <c r="H13" s="187"/>
      <c r="I13" s="188">
        <f t="shared" si="3"/>
        <v>0</v>
      </c>
      <c r="J13" s="189"/>
      <c r="K13" s="190"/>
      <c r="L13" s="190"/>
      <c r="M13" s="190"/>
      <c r="N13" s="190"/>
      <c r="O13" s="188">
        <f t="shared" si="4"/>
        <v>0</v>
      </c>
      <c r="P13" s="191">
        <f t="shared" si="0"/>
        <v>0</v>
      </c>
      <c r="Q13" s="192"/>
      <c r="R13" s="190"/>
      <c r="S13" s="193">
        <f t="shared" si="1"/>
        <v>0</v>
      </c>
      <c r="T13" s="194">
        <f t="shared" si="2"/>
        <v>0</v>
      </c>
      <c r="U13" s="164"/>
    </row>
    <row r="14" spans="1:21" ht="24.75" customHeight="1">
      <c r="A14" s="174"/>
      <c r="B14" s="185" t="s">
        <v>193</v>
      </c>
      <c r="C14" s="186" t="s">
        <v>194</v>
      </c>
      <c r="D14" s="185"/>
      <c r="E14" s="187"/>
      <c r="F14" s="187"/>
      <c r="G14" s="187"/>
      <c r="H14" s="187"/>
      <c r="I14" s="188">
        <f t="shared" si="3"/>
        <v>0</v>
      </c>
      <c r="J14" s="189"/>
      <c r="K14" s="190"/>
      <c r="L14" s="190"/>
      <c r="M14" s="190"/>
      <c r="N14" s="190"/>
      <c r="O14" s="188">
        <f t="shared" si="4"/>
        <v>0</v>
      </c>
      <c r="P14" s="191">
        <f t="shared" si="0"/>
        <v>0</v>
      </c>
      <c r="Q14" s="192"/>
      <c r="R14" s="190"/>
      <c r="S14" s="193">
        <f t="shared" si="1"/>
        <v>0</v>
      </c>
      <c r="T14" s="194">
        <f t="shared" si="2"/>
        <v>0</v>
      </c>
      <c r="U14" s="164"/>
    </row>
    <row r="15" spans="1:21" ht="24.75" customHeight="1">
      <c r="A15" s="174"/>
      <c r="B15" s="185" t="s">
        <v>195</v>
      </c>
      <c r="C15" s="186" t="s">
        <v>196</v>
      </c>
      <c r="D15" s="185"/>
      <c r="E15" s="187"/>
      <c r="F15" s="187"/>
      <c r="G15" s="187"/>
      <c r="H15" s="187"/>
      <c r="I15" s="188">
        <f t="shared" si="3"/>
        <v>0</v>
      </c>
      <c r="J15" s="189"/>
      <c r="K15" s="190"/>
      <c r="L15" s="190"/>
      <c r="M15" s="190"/>
      <c r="N15" s="190"/>
      <c r="O15" s="188">
        <f t="shared" si="4"/>
        <v>0</v>
      </c>
      <c r="P15" s="191">
        <f t="shared" si="0"/>
        <v>0</v>
      </c>
      <c r="Q15" s="192"/>
      <c r="R15" s="190"/>
      <c r="S15" s="193">
        <f t="shared" si="1"/>
        <v>0</v>
      </c>
      <c r="T15" s="194">
        <f t="shared" si="2"/>
        <v>0</v>
      </c>
      <c r="U15" s="164"/>
    </row>
    <row r="16" spans="1:21" ht="24.75" customHeight="1">
      <c r="A16" s="174"/>
      <c r="B16" s="185" t="s">
        <v>197</v>
      </c>
      <c r="C16" s="186" t="s">
        <v>198</v>
      </c>
      <c r="D16" s="185"/>
      <c r="E16" s="187"/>
      <c r="F16" s="187"/>
      <c r="G16" s="187"/>
      <c r="H16" s="187"/>
      <c r="I16" s="188">
        <f t="shared" si="3"/>
        <v>0</v>
      </c>
      <c r="J16" s="189"/>
      <c r="K16" s="190"/>
      <c r="L16" s="190"/>
      <c r="M16" s="190"/>
      <c r="N16" s="190"/>
      <c r="O16" s="188">
        <f t="shared" si="4"/>
        <v>0</v>
      </c>
      <c r="P16" s="191">
        <f t="shared" si="0"/>
        <v>0</v>
      </c>
      <c r="Q16" s="192"/>
      <c r="R16" s="190"/>
      <c r="S16" s="193">
        <f t="shared" si="1"/>
        <v>0</v>
      </c>
      <c r="T16" s="194">
        <f t="shared" si="2"/>
        <v>0</v>
      </c>
      <c r="U16" s="164"/>
    </row>
    <row r="17" spans="1:21" ht="24.75" customHeight="1">
      <c r="A17" s="174"/>
      <c r="B17" s="185" t="s">
        <v>199</v>
      </c>
      <c r="C17" s="186" t="s">
        <v>200</v>
      </c>
      <c r="D17" s="185"/>
      <c r="E17" s="187"/>
      <c r="F17" s="187"/>
      <c r="G17" s="187"/>
      <c r="H17" s="187"/>
      <c r="I17" s="188">
        <f t="shared" si="3"/>
        <v>0</v>
      </c>
      <c r="J17" s="189"/>
      <c r="K17" s="190"/>
      <c r="L17" s="190"/>
      <c r="M17" s="190"/>
      <c r="N17" s="190"/>
      <c r="O17" s="188">
        <f t="shared" si="4"/>
        <v>0</v>
      </c>
      <c r="P17" s="191">
        <f t="shared" si="0"/>
        <v>0</v>
      </c>
      <c r="Q17" s="192"/>
      <c r="R17" s="190"/>
      <c r="S17" s="193">
        <f t="shared" si="1"/>
        <v>0</v>
      </c>
      <c r="T17" s="194">
        <f t="shared" si="2"/>
        <v>0</v>
      </c>
      <c r="U17" s="164"/>
    </row>
    <row r="18" spans="1:21" ht="24.75" customHeight="1">
      <c r="A18" s="174"/>
      <c r="B18" s="185" t="s">
        <v>201</v>
      </c>
      <c r="C18" s="186" t="s">
        <v>202</v>
      </c>
      <c r="D18" s="185"/>
      <c r="E18" s="187"/>
      <c r="F18" s="187"/>
      <c r="G18" s="187"/>
      <c r="H18" s="187"/>
      <c r="I18" s="188">
        <f t="shared" si="3"/>
        <v>0</v>
      </c>
      <c r="J18" s="189"/>
      <c r="K18" s="190"/>
      <c r="L18" s="190"/>
      <c r="M18" s="190"/>
      <c r="N18" s="190"/>
      <c r="O18" s="188">
        <f t="shared" si="4"/>
        <v>0</v>
      </c>
      <c r="P18" s="191">
        <f t="shared" si="0"/>
        <v>0</v>
      </c>
      <c r="Q18" s="192"/>
      <c r="R18" s="190"/>
      <c r="S18" s="193">
        <f t="shared" si="1"/>
        <v>0</v>
      </c>
      <c r="T18" s="194">
        <f t="shared" si="2"/>
        <v>0</v>
      </c>
      <c r="U18" s="164"/>
    </row>
    <row r="19" spans="1:21" ht="24.75" customHeight="1">
      <c r="A19" s="174"/>
      <c r="B19" s="185" t="s">
        <v>203</v>
      </c>
      <c r="C19" s="186" t="s">
        <v>204</v>
      </c>
      <c r="D19" s="185"/>
      <c r="E19" s="187"/>
      <c r="F19" s="187"/>
      <c r="G19" s="187"/>
      <c r="H19" s="187"/>
      <c r="I19" s="188">
        <f t="shared" si="3"/>
        <v>0</v>
      </c>
      <c r="J19" s="189"/>
      <c r="K19" s="190"/>
      <c r="L19" s="190"/>
      <c r="M19" s="190"/>
      <c r="N19" s="190"/>
      <c r="O19" s="188">
        <f t="shared" si="4"/>
        <v>0</v>
      </c>
      <c r="P19" s="191">
        <f t="shared" si="0"/>
        <v>0</v>
      </c>
      <c r="Q19" s="192"/>
      <c r="R19" s="190"/>
      <c r="S19" s="193">
        <f t="shared" si="1"/>
        <v>0</v>
      </c>
      <c r="T19" s="194">
        <f t="shared" si="2"/>
        <v>0</v>
      </c>
      <c r="U19" s="164"/>
    </row>
    <row r="20" spans="1:21" ht="24.75" customHeight="1">
      <c r="A20" s="174"/>
      <c r="B20" s="185" t="s">
        <v>205</v>
      </c>
      <c r="C20" s="186" t="s">
        <v>206</v>
      </c>
      <c r="D20" s="185"/>
      <c r="E20" s="187"/>
      <c r="F20" s="187"/>
      <c r="G20" s="187"/>
      <c r="H20" s="187"/>
      <c r="I20" s="188">
        <f t="shared" si="3"/>
        <v>0</v>
      </c>
      <c r="J20" s="189"/>
      <c r="K20" s="190"/>
      <c r="L20" s="190"/>
      <c r="M20" s="190"/>
      <c r="N20" s="190"/>
      <c r="O20" s="188">
        <f t="shared" si="4"/>
        <v>0</v>
      </c>
      <c r="P20" s="191">
        <f t="shared" si="0"/>
        <v>0</v>
      </c>
      <c r="Q20" s="192"/>
      <c r="R20" s="190"/>
      <c r="S20" s="193">
        <f t="shared" si="1"/>
        <v>0</v>
      </c>
      <c r="T20" s="194">
        <f t="shared" si="2"/>
        <v>0</v>
      </c>
      <c r="U20" s="164"/>
    </row>
    <row r="21" spans="1:21" ht="24.75" customHeight="1">
      <c r="A21" s="174"/>
      <c r="B21" s="185" t="s">
        <v>207</v>
      </c>
      <c r="C21" s="186" t="s">
        <v>208</v>
      </c>
      <c r="D21" s="185"/>
      <c r="E21" s="187"/>
      <c r="F21" s="187"/>
      <c r="G21" s="187"/>
      <c r="H21" s="187"/>
      <c r="I21" s="188">
        <f t="shared" si="3"/>
        <v>0</v>
      </c>
      <c r="J21" s="189"/>
      <c r="K21" s="190"/>
      <c r="L21" s="190"/>
      <c r="M21" s="190"/>
      <c r="N21" s="190"/>
      <c r="O21" s="188">
        <f t="shared" si="4"/>
        <v>0</v>
      </c>
      <c r="P21" s="191">
        <f t="shared" si="0"/>
        <v>0</v>
      </c>
      <c r="Q21" s="192"/>
      <c r="R21" s="190"/>
      <c r="S21" s="193">
        <f t="shared" si="1"/>
        <v>0</v>
      </c>
      <c r="T21" s="194">
        <f t="shared" si="2"/>
        <v>0</v>
      </c>
      <c r="U21" s="164"/>
    </row>
    <row r="22" spans="1:21" ht="24.75" customHeight="1">
      <c r="A22" s="174"/>
      <c r="B22" s="185" t="s">
        <v>209</v>
      </c>
      <c r="C22" s="186" t="s">
        <v>210</v>
      </c>
      <c r="D22" s="185"/>
      <c r="E22" s="187"/>
      <c r="F22" s="187"/>
      <c r="G22" s="187"/>
      <c r="H22" s="187"/>
      <c r="I22" s="188">
        <f t="shared" si="3"/>
        <v>0</v>
      </c>
      <c r="J22" s="189"/>
      <c r="K22" s="190"/>
      <c r="L22" s="190"/>
      <c r="M22" s="190"/>
      <c r="N22" s="190"/>
      <c r="O22" s="188">
        <f t="shared" si="4"/>
        <v>0</v>
      </c>
      <c r="P22" s="191">
        <f t="shared" si="0"/>
        <v>0</v>
      </c>
      <c r="Q22" s="192"/>
      <c r="R22" s="190"/>
      <c r="S22" s="193">
        <f t="shared" si="1"/>
        <v>0</v>
      </c>
      <c r="T22" s="194">
        <f t="shared" si="2"/>
        <v>0</v>
      </c>
      <c r="U22" s="164"/>
    </row>
    <row r="23" spans="1:21" ht="24.75" customHeight="1">
      <c r="A23" s="174"/>
      <c r="B23" s="185" t="s">
        <v>211</v>
      </c>
      <c r="C23" s="186" t="s">
        <v>212</v>
      </c>
      <c r="D23" s="185"/>
      <c r="E23" s="187"/>
      <c r="F23" s="187"/>
      <c r="G23" s="187"/>
      <c r="H23" s="187"/>
      <c r="I23" s="188">
        <f t="shared" si="3"/>
        <v>0</v>
      </c>
      <c r="J23" s="189"/>
      <c r="K23" s="190"/>
      <c r="L23" s="190"/>
      <c r="M23" s="190"/>
      <c r="N23" s="190"/>
      <c r="O23" s="188">
        <f t="shared" si="4"/>
        <v>0</v>
      </c>
      <c r="P23" s="191">
        <f t="shared" si="0"/>
        <v>0</v>
      </c>
      <c r="Q23" s="192"/>
      <c r="R23" s="190"/>
      <c r="S23" s="193">
        <f t="shared" si="1"/>
        <v>0</v>
      </c>
      <c r="T23" s="194">
        <f t="shared" si="2"/>
        <v>0</v>
      </c>
      <c r="U23" s="164"/>
    </row>
    <row r="24" spans="1:21" ht="24.75" customHeight="1">
      <c r="A24" s="174"/>
      <c r="B24" s="185" t="s">
        <v>213</v>
      </c>
      <c r="C24" s="186" t="s">
        <v>214</v>
      </c>
      <c r="D24" s="185"/>
      <c r="E24" s="187"/>
      <c r="F24" s="187"/>
      <c r="G24" s="187"/>
      <c r="H24" s="187"/>
      <c r="I24" s="188">
        <f t="shared" si="3"/>
        <v>0</v>
      </c>
      <c r="J24" s="189"/>
      <c r="K24" s="190"/>
      <c r="L24" s="190"/>
      <c r="M24" s="190"/>
      <c r="N24" s="190"/>
      <c r="O24" s="188">
        <f t="shared" si="4"/>
        <v>0</v>
      </c>
      <c r="P24" s="191">
        <f t="shared" si="0"/>
        <v>0</v>
      </c>
      <c r="Q24" s="192"/>
      <c r="R24" s="190"/>
      <c r="S24" s="193">
        <f t="shared" si="1"/>
        <v>0</v>
      </c>
      <c r="T24" s="194">
        <f t="shared" si="2"/>
        <v>0</v>
      </c>
      <c r="U24" s="164"/>
    </row>
    <row r="25" spans="1:21" ht="24.75" customHeight="1">
      <c r="A25" s="174"/>
      <c r="B25" s="185" t="s">
        <v>215</v>
      </c>
      <c r="C25" s="186" t="s">
        <v>216</v>
      </c>
      <c r="D25" s="185"/>
      <c r="E25" s="187"/>
      <c r="F25" s="187"/>
      <c r="G25" s="187"/>
      <c r="H25" s="187"/>
      <c r="I25" s="188">
        <f t="shared" si="3"/>
        <v>0</v>
      </c>
      <c r="J25" s="189"/>
      <c r="K25" s="190"/>
      <c r="L25" s="190"/>
      <c r="M25" s="190"/>
      <c r="N25" s="190"/>
      <c r="O25" s="188">
        <f t="shared" si="4"/>
        <v>0</v>
      </c>
      <c r="P25" s="191">
        <f t="shared" si="0"/>
        <v>0</v>
      </c>
      <c r="Q25" s="192"/>
      <c r="R25" s="190"/>
      <c r="S25" s="193">
        <f t="shared" si="1"/>
        <v>0</v>
      </c>
      <c r="T25" s="194">
        <f t="shared" si="2"/>
        <v>0</v>
      </c>
      <c r="U25" s="164" t="s">
        <v>217</v>
      </c>
    </row>
    <row r="26" spans="1:21" ht="24.75" customHeight="1">
      <c r="A26" s="174"/>
      <c r="B26" s="185" t="s">
        <v>218</v>
      </c>
      <c r="C26" s="186" t="s">
        <v>219</v>
      </c>
      <c r="D26" s="185"/>
      <c r="E26" s="187"/>
      <c r="F26" s="187"/>
      <c r="G26" s="187"/>
      <c r="H26" s="187"/>
      <c r="I26" s="188">
        <f t="shared" si="3"/>
        <v>0</v>
      </c>
      <c r="J26" s="189"/>
      <c r="K26" s="190"/>
      <c r="L26" s="190"/>
      <c r="M26" s="190"/>
      <c r="N26" s="190"/>
      <c r="O26" s="188">
        <f t="shared" si="4"/>
        <v>0</v>
      </c>
      <c r="P26" s="191">
        <f t="shared" si="0"/>
        <v>0</v>
      </c>
      <c r="Q26" s="192"/>
      <c r="R26" s="190"/>
      <c r="S26" s="193">
        <f t="shared" si="1"/>
        <v>0</v>
      </c>
      <c r="T26" s="194">
        <f t="shared" si="2"/>
        <v>0</v>
      </c>
      <c r="U26" s="164"/>
    </row>
    <row r="27" spans="1:21" ht="24.75" customHeight="1">
      <c r="A27" s="174"/>
      <c r="B27" s="185" t="s">
        <v>220</v>
      </c>
      <c r="C27" s="186" t="s">
        <v>221</v>
      </c>
      <c r="D27" s="185"/>
      <c r="E27" s="187"/>
      <c r="F27" s="187"/>
      <c r="G27" s="187"/>
      <c r="H27" s="187"/>
      <c r="I27" s="188">
        <f t="shared" si="3"/>
        <v>0</v>
      </c>
      <c r="J27" s="189"/>
      <c r="K27" s="190"/>
      <c r="L27" s="190"/>
      <c r="M27" s="190"/>
      <c r="N27" s="190"/>
      <c r="O27" s="188">
        <f t="shared" si="4"/>
        <v>0</v>
      </c>
      <c r="P27" s="191">
        <f t="shared" si="0"/>
        <v>0</v>
      </c>
      <c r="Q27" s="192"/>
      <c r="R27" s="190"/>
      <c r="S27" s="193">
        <f t="shared" si="1"/>
        <v>0</v>
      </c>
      <c r="T27" s="194">
        <f t="shared" si="2"/>
        <v>0</v>
      </c>
      <c r="U27" s="164"/>
    </row>
    <row r="28" spans="1:21" ht="24.75" customHeight="1">
      <c r="A28" s="174"/>
      <c r="B28" s="185" t="s">
        <v>222</v>
      </c>
      <c r="C28" s="186" t="s">
        <v>223</v>
      </c>
      <c r="D28" s="185"/>
      <c r="E28" s="187"/>
      <c r="F28" s="187"/>
      <c r="G28" s="187"/>
      <c r="H28" s="187"/>
      <c r="I28" s="188">
        <f t="shared" si="3"/>
        <v>0</v>
      </c>
      <c r="J28" s="189"/>
      <c r="K28" s="190"/>
      <c r="L28" s="190"/>
      <c r="M28" s="190"/>
      <c r="N28" s="190"/>
      <c r="O28" s="188">
        <f t="shared" si="4"/>
        <v>0</v>
      </c>
      <c r="P28" s="191">
        <f t="shared" si="0"/>
        <v>0</v>
      </c>
      <c r="Q28" s="195"/>
      <c r="R28" s="196"/>
      <c r="S28" s="193">
        <f t="shared" si="1"/>
        <v>0</v>
      </c>
      <c r="T28" s="194">
        <f t="shared" si="2"/>
        <v>0</v>
      </c>
      <c r="U28" s="164"/>
    </row>
    <row r="29" spans="1:21" ht="24.75" customHeight="1">
      <c r="A29" s="174"/>
      <c r="B29" s="185" t="s">
        <v>224</v>
      </c>
      <c r="C29" s="186" t="s">
        <v>225</v>
      </c>
      <c r="D29" s="185"/>
      <c r="E29" s="187"/>
      <c r="F29" s="187"/>
      <c r="G29" s="187"/>
      <c r="H29" s="187"/>
      <c r="I29" s="188">
        <f t="shared" si="3"/>
        <v>0</v>
      </c>
      <c r="J29" s="189"/>
      <c r="K29" s="190"/>
      <c r="L29" s="190"/>
      <c r="M29" s="190"/>
      <c r="N29" s="190"/>
      <c r="O29" s="188">
        <f t="shared" si="4"/>
        <v>0</v>
      </c>
      <c r="P29" s="191">
        <f t="shared" si="0"/>
        <v>0</v>
      </c>
      <c r="Q29" s="195"/>
      <c r="R29" s="196"/>
      <c r="S29" s="193">
        <f t="shared" si="1"/>
        <v>0</v>
      </c>
      <c r="T29" s="194">
        <f t="shared" si="2"/>
        <v>0</v>
      </c>
      <c r="U29" s="164"/>
    </row>
    <row r="30" spans="1:21" ht="24.75" customHeight="1">
      <c r="A30" s="174"/>
      <c r="B30" s="185" t="s">
        <v>226</v>
      </c>
      <c r="C30" s="186" t="s">
        <v>227</v>
      </c>
      <c r="D30" s="185"/>
      <c r="E30" s="187"/>
      <c r="F30" s="187"/>
      <c r="G30" s="187"/>
      <c r="H30" s="187"/>
      <c r="I30" s="188">
        <f t="shared" si="3"/>
        <v>0</v>
      </c>
      <c r="J30" s="189"/>
      <c r="K30" s="190"/>
      <c r="L30" s="190"/>
      <c r="M30" s="190"/>
      <c r="N30" s="190"/>
      <c r="O30" s="188">
        <f t="shared" si="4"/>
        <v>0</v>
      </c>
      <c r="P30" s="191">
        <f t="shared" si="0"/>
        <v>0</v>
      </c>
      <c r="Q30" s="195"/>
      <c r="R30" s="196"/>
      <c r="S30" s="193">
        <f t="shared" si="1"/>
        <v>0</v>
      </c>
      <c r="T30" s="194">
        <f t="shared" si="2"/>
        <v>0</v>
      </c>
      <c r="U30" s="164"/>
    </row>
    <row r="31" spans="1:21" ht="24.75" customHeight="1">
      <c r="A31" s="174"/>
      <c r="B31" s="185" t="s">
        <v>228</v>
      </c>
      <c r="C31" s="197" t="s">
        <v>229</v>
      </c>
      <c r="D31" s="198"/>
      <c r="E31" s="199"/>
      <c r="F31" s="199"/>
      <c r="G31" s="199"/>
      <c r="H31" s="199"/>
      <c r="I31" s="188">
        <f t="shared" si="3"/>
        <v>0</v>
      </c>
      <c r="J31" s="189"/>
      <c r="K31" s="190"/>
      <c r="L31" s="190"/>
      <c r="M31" s="190"/>
      <c r="N31" s="190"/>
      <c r="O31" s="188">
        <f t="shared" si="4"/>
        <v>0</v>
      </c>
      <c r="P31" s="191">
        <f t="shared" si="0"/>
        <v>0</v>
      </c>
      <c r="Q31" s="195"/>
      <c r="R31" s="196"/>
      <c r="S31" s="193">
        <f t="shared" si="1"/>
        <v>0</v>
      </c>
      <c r="T31" s="194">
        <f t="shared" si="2"/>
        <v>0</v>
      </c>
      <c r="U31" s="709"/>
    </row>
    <row r="32" spans="1:21" ht="24.75" customHeight="1">
      <c r="A32" s="174"/>
      <c r="B32" s="185" t="s">
        <v>230</v>
      </c>
      <c r="C32" s="197" t="s">
        <v>231</v>
      </c>
      <c r="D32" s="198"/>
      <c r="E32" s="199"/>
      <c r="F32" s="199"/>
      <c r="G32" s="199"/>
      <c r="H32" s="199"/>
      <c r="I32" s="188">
        <f t="shared" si="3"/>
        <v>0</v>
      </c>
      <c r="J32" s="189"/>
      <c r="K32" s="190"/>
      <c r="L32" s="190"/>
      <c r="M32" s="190"/>
      <c r="N32" s="190"/>
      <c r="O32" s="188">
        <f t="shared" si="4"/>
        <v>0</v>
      </c>
      <c r="P32" s="191">
        <f t="shared" si="0"/>
        <v>0</v>
      </c>
      <c r="Q32" s="195"/>
      <c r="R32" s="196"/>
      <c r="S32" s="193">
        <f t="shared" si="1"/>
        <v>0</v>
      </c>
      <c r="T32" s="194">
        <f t="shared" si="2"/>
        <v>0</v>
      </c>
      <c r="U32" s="709"/>
    </row>
    <row r="33" spans="1:21" ht="24.75" customHeight="1" thickBot="1">
      <c r="A33" s="174"/>
      <c r="B33" s="200" t="s">
        <v>232</v>
      </c>
      <c r="C33" s="201" t="s">
        <v>233</v>
      </c>
      <c r="D33" s="202"/>
      <c r="E33" s="203"/>
      <c r="F33" s="203"/>
      <c r="G33" s="203"/>
      <c r="H33" s="203"/>
      <c r="I33" s="204">
        <f t="shared" si="3"/>
        <v>0</v>
      </c>
      <c r="J33" s="205"/>
      <c r="K33" s="206"/>
      <c r="L33" s="206"/>
      <c r="M33" s="206"/>
      <c r="N33" s="206"/>
      <c r="O33" s="204">
        <f t="shared" si="4"/>
        <v>0</v>
      </c>
      <c r="P33" s="207">
        <f t="shared" si="0"/>
        <v>0</v>
      </c>
      <c r="Q33" s="208"/>
      <c r="R33" s="209"/>
      <c r="S33" s="210">
        <f t="shared" si="1"/>
        <v>0</v>
      </c>
      <c r="T33" s="211">
        <f t="shared" si="2"/>
        <v>0</v>
      </c>
      <c r="U33" s="709"/>
    </row>
    <row r="34" spans="1:21" ht="24.75" customHeight="1" thickBot="1">
      <c r="A34" s="163"/>
      <c r="B34" s="710" t="s">
        <v>139</v>
      </c>
      <c r="C34" s="711"/>
      <c r="D34" s="212">
        <f aca="true" t="shared" si="5" ref="D34:O34">SUM(D9:D33)</f>
        <v>0</v>
      </c>
      <c r="E34" s="213">
        <f t="shared" si="5"/>
        <v>0</v>
      </c>
      <c r="F34" s="213">
        <f t="shared" si="5"/>
        <v>0</v>
      </c>
      <c r="G34" s="213">
        <f t="shared" si="5"/>
        <v>0</v>
      </c>
      <c r="H34" s="213">
        <f t="shared" si="5"/>
        <v>0</v>
      </c>
      <c r="I34" s="214">
        <f t="shared" si="5"/>
        <v>0</v>
      </c>
      <c r="J34" s="212">
        <f t="shared" si="5"/>
        <v>0</v>
      </c>
      <c r="K34" s="213">
        <f t="shared" si="5"/>
        <v>0</v>
      </c>
      <c r="L34" s="213">
        <f t="shared" si="5"/>
        <v>0</v>
      </c>
      <c r="M34" s="213">
        <f t="shared" si="5"/>
        <v>0</v>
      </c>
      <c r="N34" s="213">
        <f t="shared" si="5"/>
        <v>0</v>
      </c>
      <c r="O34" s="214">
        <f t="shared" si="5"/>
        <v>0</v>
      </c>
      <c r="P34" s="215">
        <f>SUM(P9:P33)</f>
        <v>0</v>
      </c>
      <c r="Q34" s="212">
        <f>SUM(Q9:Q33)</f>
        <v>0</v>
      </c>
      <c r="R34" s="213">
        <f>SUM(R9:R33)</f>
        <v>0</v>
      </c>
      <c r="S34" s="216">
        <f>SUM(S9:S33)</f>
        <v>0</v>
      </c>
      <c r="T34" s="217">
        <f>SUM(T9:T33)</f>
        <v>0</v>
      </c>
      <c r="U34" s="709"/>
    </row>
    <row r="35" spans="2:20" ht="81" customHeight="1">
      <c r="B35" s="712" t="s">
        <v>234</v>
      </c>
      <c r="C35" s="713"/>
      <c r="D35" s="713"/>
      <c r="E35" s="713"/>
      <c r="F35" s="713"/>
      <c r="G35" s="713"/>
      <c r="H35" s="713"/>
      <c r="I35" s="713"/>
      <c r="J35" s="713"/>
      <c r="K35" s="713"/>
      <c r="L35" s="713"/>
      <c r="M35" s="713"/>
      <c r="N35" s="713"/>
      <c r="O35" s="713"/>
      <c r="P35" s="714"/>
      <c r="Q35" s="218"/>
      <c r="R35" s="218"/>
      <c r="S35" s="714"/>
      <c r="T35" s="716"/>
    </row>
    <row r="36" spans="2:20" ht="11.25" customHeight="1">
      <c r="B36" s="717"/>
      <c r="C36" s="718"/>
      <c r="D36" s="718"/>
      <c r="E36" s="718"/>
      <c r="F36" s="718"/>
      <c r="G36" s="718"/>
      <c r="H36" s="718"/>
      <c r="I36" s="718"/>
      <c r="J36" s="718"/>
      <c r="K36" s="718"/>
      <c r="L36" s="718"/>
      <c r="M36" s="718"/>
      <c r="N36" s="718"/>
      <c r="O36" s="718"/>
      <c r="P36" s="715"/>
      <c r="Q36" s="219"/>
      <c r="R36" s="219"/>
      <c r="S36" s="715"/>
      <c r="T36" s="714"/>
    </row>
    <row r="37" spans="2:8" ht="14.25">
      <c r="B37" s="705"/>
      <c r="C37" s="706"/>
      <c r="D37" s="220"/>
      <c r="E37" s="220"/>
      <c r="F37" s="220"/>
      <c r="G37" s="220"/>
      <c r="H37" s="220"/>
    </row>
  </sheetData>
  <sheetProtection/>
  <mergeCells count="19">
    <mergeCell ref="B2:T2"/>
    <mergeCell ref="B3:T3"/>
    <mergeCell ref="B4:T4"/>
    <mergeCell ref="B6:B8"/>
    <mergeCell ref="C6:C8"/>
    <mergeCell ref="D6:P6"/>
    <mergeCell ref="Q6:S7"/>
    <mergeCell ref="T6:T8"/>
    <mergeCell ref="D7:I7"/>
    <mergeCell ref="J7:O7"/>
    <mergeCell ref="B37:C37"/>
    <mergeCell ref="P7:P8"/>
    <mergeCell ref="U31:U34"/>
    <mergeCell ref="B34:C34"/>
    <mergeCell ref="B35:O35"/>
    <mergeCell ref="P35:P36"/>
    <mergeCell ref="S35:S36"/>
    <mergeCell ref="T35:T36"/>
    <mergeCell ref="B36:O36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300" verticalDpi="300" orientation="landscape" paperSize="9" scale="52" r:id="rId1"/>
  <headerFooter alignWithMargins="0">
    <oddHeader>&amp;R&amp;"Tahoma,Normal"FORM: 19(1)</oddHeader>
    <oddFooter xml:space="preserve">&amp;Le-bütçe&amp;R&amp;"Tahoma,Normal"e-Bütçe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6"/>
  <sheetViews>
    <sheetView zoomScale="70" zoomScaleNormal="70" zoomScalePageLayoutView="0" workbookViewId="0" topLeftCell="B4">
      <selection activeCell="C7" sqref="C7:P7"/>
    </sheetView>
  </sheetViews>
  <sheetFormatPr defaultColWidth="8.75390625" defaultRowHeight="24.75" customHeight="1"/>
  <cols>
    <col min="1" max="1" width="0" style="289" hidden="1" customWidth="1"/>
    <col min="2" max="2" width="10.625" style="289" customWidth="1"/>
    <col min="3" max="3" width="37.00390625" style="289" customWidth="1"/>
    <col min="4" max="17" width="14.75390625" style="289" customWidth="1"/>
    <col min="18" max="18" width="2.375" style="289" customWidth="1"/>
    <col min="19" max="19" width="14.75390625" style="289" customWidth="1"/>
    <col min="20" max="16384" width="8.75390625" style="289" customWidth="1"/>
  </cols>
  <sheetData>
    <row r="1" spans="2:19" ht="24.75" customHeight="1" hidden="1">
      <c r="B1" s="315"/>
      <c r="C1" s="314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3"/>
      <c r="O1" s="312"/>
      <c r="P1" s="312"/>
      <c r="Q1" s="311"/>
      <c r="R1" s="310"/>
      <c r="S1" s="309"/>
    </row>
    <row r="2" spans="1:19" ht="24.75" customHeight="1" hidden="1" thickBot="1">
      <c r="A2" s="289">
        <v>2019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</row>
    <row r="3" spans="2:19" ht="24.75" customHeight="1" hidden="1">
      <c r="B3" s="308"/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08"/>
      <c r="P3" s="308"/>
      <c r="Q3" s="308"/>
      <c r="R3" s="292"/>
      <c r="S3" s="308"/>
    </row>
    <row r="4" spans="2:19" s="306" customFormat="1" ht="24.75" customHeight="1">
      <c r="B4" s="747" t="s">
        <v>339</v>
      </c>
      <c r="C4" s="747"/>
      <c r="D4" s="747"/>
      <c r="E4" s="747"/>
      <c r="F4" s="747"/>
      <c r="G4" s="747"/>
      <c r="H4" s="747"/>
      <c r="I4" s="747"/>
      <c r="J4" s="747"/>
      <c r="K4" s="747"/>
      <c r="L4" s="747"/>
      <c r="M4" s="747"/>
      <c r="N4" s="747"/>
      <c r="O4" s="747"/>
      <c r="P4" s="747"/>
      <c r="Q4" s="747"/>
      <c r="R4" s="747"/>
      <c r="S4" s="747"/>
    </row>
    <row r="5" spans="2:19" s="306" customFormat="1" ht="15" customHeight="1">
      <c r="B5" s="307"/>
      <c r="C5" s="307"/>
      <c r="D5" s="307"/>
      <c r="E5" s="307"/>
      <c r="F5" s="307"/>
      <c r="G5" s="307"/>
      <c r="H5" s="307"/>
      <c r="I5" s="307"/>
      <c r="J5" s="307"/>
      <c r="K5" s="307"/>
      <c r="L5" s="307"/>
      <c r="M5" s="307"/>
      <c r="N5" s="307"/>
      <c r="O5" s="307"/>
      <c r="P5" s="307"/>
      <c r="Q5" s="307"/>
      <c r="R5" s="307"/>
      <c r="S5" s="307"/>
    </row>
    <row r="6" spans="2:19" ht="24.75" customHeight="1">
      <c r="B6" s="303" t="s">
        <v>338</v>
      </c>
      <c r="C6" s="303">
        <v>2023</v>
      </c>
      <c r="D6" s="305"/>
      <c r="E6" s="305"/>
      <c r="F6" s="305"/>
      <c r="G6" s="305"/>
      <c r="H6" s="305"/>
      <c r="I6" s="305"/>
      <c r="J6" s="305"/>
      <c r="K6" s="305"/>
      <c r="L6" s="305"/>
      <c r="M6" s="305"/>
      <c r="N6" s="305"/>
      <c r="O6" s="305"/>
      <c r="P6" s="305"/>
      <c r="Q6" s="305"/>
      <c r="R6" s="305"/>
      <c r="S6" s="305"/>
    </row>
    <row r="7" spans="2:19" ht="24.75" customHeight="1">
      <c r="B7" s="304" t="s">
        <v>337</v>
      </c>
      <c r="C7" s="748" t="s">
        <v>72</v>
      </c>
      <c r="D7" s="748"/>
      <c r="E7" s="748"/>
      <c r="F7" s="748"/>
      <c r="G7" s="748"/>
      <c r="H7" s="748"/>
      <c r="I7" s="748"/>
      <c r="J7" s="748"/>
      <c r="K7" s="748"/>
      <c r="L7" s="748"/>
      <c r="M7" s="748"/>
      <c r="N7" s="748"/>
      <c r="O7" s="748"/>
      <c r="P7" s="748"/>
      <c r="Q7" s="302"/>
      <c r="R7" s="302"/>
      <c r="S7" s="302"/>
    </row>
    <row r="8" spans="2:19" ht="14.25" customHeight="1" thickBot="1">
      <c r="B8" s="290"/>
      <c r="C8" s="290"/>
      <c r="D8" s="290"/>
      <c r="E8" s="290"/>
      <c r="F8" s="290"/>
      <c r="G8" s="290"/>
      <c r="H8" s="290"/>
      <c r="I8" s="290"/>
      <c r="J8" s="290"/>
      <c r="K8" s="290"/>
      <c r="L8" s="290"/>
      <c r="M8" s="290"/>
      <c r="N8" s="290"/>
      <c r="O8" s="290"/>
      <c r="P8" s="290"/>
      <c r="Q8" s="290"/>
      <c r="R8" s="290"/>
      <c r="S8" s="290"/>
    </row>
    <row r="9" spans="2:19" ht="24.75" customHeight="1">
      <c r="B9" s="749" t="s">
        <v>150</v>
      </c>
      <c r="C9" s="752" t="s">
        <v>336</v>
      </c>
      <c r="D9" s="755" t="s">
        <v>335</v>
      </c>
      <c r="E9" s="755"/>
      <c r="F9" s="755"/>
      <c r="G9" s="755"/>
      <c r="H9" s="755"/>
      <c r="I9" s="755"/>
      <c r="J9" s="755"/>
      <c r="K9" s="755" t="s">
        <v>334</v>
      </c>
      <c r="L9" s="755"/>
      <c r="M9" s="755"/>
      <c r="N9" s="755"/>
      <c r="O9" s="755"/>
      <c r="P9" s="755"/>
      <c r="Q9" s="756"/>
      <c r="R9" s="302"/>
      <c r="S9" s="301" t="s">
        <v>330</v>
      </c>
    </row>
    <row r="10" spans="2:19" ht="24.75" customHeight="1">
      <c r="B10" s="750"/>
      <c r="C10" s="753"/>
      <c r="D10" s="757" t="s">
        <v>332</v>
      </c>
      <c r="E10" s="757"/>
      <c r="F10" s="757"/>
      <c r="G10" s="757" t="s">
        <v>333</v>
      </c>
      <c r="H10" s="757"/>
      <c r="I10" s="757"/>
      <c r="J10" s="300" t="s">
        <v>330</v>
      </c>
      <c r="K10" s="758" t="s">
        <v>332</v>
      </c>
      <c r="L10" s="758"/>
      <c r="M10" s="758"/>
      <c r="N10" s="757" t="s">
        <v>331</v>
      </c>
      <c r="O10" s="757"/>
      <c r="P10" s="757"/>
      <c r="Q10" s="299" t="s">
        <v>330</v>
      </c>
      <c r="R10" s="298"/>
      <c r="S10" s="297"/>
    </row>
    <row r="11" spans="2:19" ht="48.75" customHeight="1">
      <c r="B11" s="751"/>
      <c r="C11" s="754"/>
      <c r="D11" s="296" t="s">
        <v>327</v>
      </c>
      <c r="E11" s="296" t="s">
        <v>329</v>
      </c>
      <c r="F11" s="296" t="s">
        <v>328</v>
      </c>
      <c r="G11" s="296" t="s">
        <v>327</v>
      </c>
      <c r="H11" s="296" t="s">
        <v>329</v>
      </c>
      <c r="I11" s="296" t="s">
        <v>328</v>
      </c>
      <c r="J11" s="296" t="s">
        <v>327</v>
      </c>
      <c r="K11" s="296" t="s">
        <v>327</v>
      </c>
      <c r="L11" s="296" t="s">
        <v>329</v>
      </c>
      <c r="M11" s="296" t="s">
        <v>328</v>
      </c>
      <c r="N11" s="296" t="s">
        <v>327</v>
      </c>
      <c r="O11" s="296" t="s">
        <v>329</v>
      </c>
      <c r="P11" s="296" t="s">
        <v>328</v>
      </c>
      <c r="Q11" s="295" t="s">
        <v>327</v>
      </c>
      <c r="R11" s="294"/>
      <c r="S11" s="293" t="s">
        <v>327</v>
      </c>
    </row>
    <row r="12" spans="2:19" ht="24.75" customHeight="1">
      <c r="B12" s="291"/>
      <c r="C12" s="291"/>
      <c r="D12" s="291"/>
      <c r="E12" s="291"/>
      <c r="F12" s="291"/>
      <c r="G12" s="291"/>
      <c r="H12" s="291"/>
      <c r="I12" s="291"/>
      <c r="J12" s="291">
        <f aca="true" t="shared" si="0" ref="J12:J24">D12+G12</f>
        <v>0</v>
      </c>
      <c r="K12" s="291"/>
      <c r="L12" s="291"/>
      <c r="M12" s="291"/>
      <c r="N12" s="291"/>
      <c r="O12" s="291"/>
      <c r="P12" s="291"/>
      <c r="Q12" s="291">
        <f aca="true" t="shared" si="1" ref="Q12:Q24">K12+N12</f>
        <v>0</v>
      </c>
      <c r="R12" s="292"/>
      <c r="S12" s="291">
        <f aca="true" t="shared" si="2" ref="S12:S24">J12+Q12</f>
        <v>0</v>
      </c>
    </row>
    <row r="13" spans="1:19" ht="24.75" customHeight="1">
      <c r="A13" s="290"/>
      <c r="B13" s="291"/>
      <c r="C13" s="291"/>
      <c r="D13" s="291"/>
      <c r="E13" s="291"/>
      <c r="F13" s="291"/>
      <c r="G13" s="291"/>
      <c r="H13" s="291"/>
      <c r="I13" s="291"/>
      <c r="J13" s="291">
        <f t="shared" si="0"/>
        <v>0</v>
      </c>
      <c r="K13" s="291"/>
      <c r="L13" s="291"/>
      <c r="M13" s="291"/>
      <c r="N13" s="291"/>
      <c r="O13" s="291"/>
      <c r="P13" s="291"/>
      <c r="Q13" s="291">
        <f t="shared" si="1"/>
        <v>0</v>
      </c>
      <c r="S13" s="291">
        <f t="shared" si="2"/>
        <v>0</v>
      </c>
    </row>
    <row r="14" spans="1:19" ht="24.75" customHeight="1">
      <c r="A14" s="290"/>
      <c r="B14" s="291"/>
      <c r="C14" s="291"/>
      <c r="D14" s="291"/>
      <c r="E14" s="291"/>
      <c r="F14" s="291"/>
      <c r="G14" s="291"/>
      <c r="H14" s="291"/>
      <c r="I14" s="291"/>
      <c r="J14" s="291">
        <f t="shared" si="0"/>
        <v>0</v>
      </c>
      <c r="K14" s="291"/>
      <c r="L14" s="291"/>
      <c r="M14" s="291"/>
      <c r="N14" s="291"/>
      <c r="O14" s="291"/>
      <c r="P14" s="291"/>
      <c r="Q14" s="291">
        <f t="shared" si="1"/>
        <v>0</v>
      </c>
      <c r="S14" s="291">
        <f t="shared" si="2"/>
        <v>0</v>
      </c>
    </row>
    <row r="15" spans="1:19" ht="24.75" customHeight="1">
      <c r="A15" s="290"/>
      <c r="B15" s="291"/>
      <c r="C15" s="291"/>
      <c r="D15" s="291"/>
      <c r="E15" s="291"/>
      <c r="F15" s="291"/>
      <c r="G15" s="291"/>
      <c r="H15" s="291"/>
      <c r="I15" s="291"/>
      <c r="J15" s="291">
        <f t="shared" si="0"/>
        <v>0</v>
      </c>
      <c r="K15" s="291"/>
      <c r="L15" s="291"/>
      <c r="M15" s="291"/>
      <c r="N15" s="291"/>
      <c r="O15" s="291"/>
      <c r="P15" s="291"/>
      <c r="Q15" s="291">
        <f t="shared" si="1"/>
        <v>0</v>
      </c>
      <c r="S15" s="291">
        <f t="shared" si="2"/>
        <v>0</v>
      </c>
    </row>
    <row r="16" spans="1:19" ht="24.75" customHeight="1">
      <c r="A16" s="290"/>
      <c r="B16" s="291"/>
      <c r="C16" s="291"/>
      <c r="D16" s="291"/>
      <c r="E16" s="291"/>
      <c r="F16" s="291"/>
      <c r="G16" s="291"/>
      <c r="H16" s="291"/>
      <c r="I16" s="291"/>
      <c r="J16" s="291">
        <f t="shared" si="0"/>
        <v>0</v>
      </c>
      <c r="K16" s="291"/>
      <c r="L16" s="291"/>
      <c r="M16" s="291"/>
      <c r="N16" s="291"/>
      <c r="O16" s="291"/>
      <c r="P16" s="291"/>
      <c r="Q16" s="291">
        <f t="shared" si="1"/>
        <v>0</v>
      </c>
      <c r="S16" s="291">
        <f t="shared" si="2"/>
        <v>0</v>
      </c>
    </row>
    <row r="17" spans="1:19" ht="24.75" customHeight="1">
      <c r="A17" s="290"/>
      <c r="B17" s="291"/>
      <c r="C17" s="291"/>
      <c r="D17" s="291"/>
      <c r="E17" s="291"/>
      <c r="F17" s="291"/>
      <c r="G17" s="291"/>
      <c r="H17" s="291"/>
      <c r="I17" s="291"/>
      <c r="J17" s="291">
        <f t="shared" si="0"/>
        <v>0</v>
      </c>
      <c r="K17" s="291"/>
      <c r="L17" s="291"/>
      <c r="M17" s="291"/>
      <c r="N17" s="291"/>
      <c r="O17" s="291"/>
      <c r="P17" s="291"/>
      <c r="Q17" s="291">
        <f t="shared" si="1"/>
        <v>0</v>
      </c>
      <c r="S17" s="291">
        <f t="shared" si="2"/>
        <v>0</v>
      </c>
    </row>
    <row r="18" spans="1:19" ht="24.75" customHeight="1">
      <c r="A18" s="290"/>
      <c r="B18" s="291"/>
      <c r="C18" s="291"/>
      <c r="D18" s="291"/>
      <c r="E18" s="291"/>
      <c r="F18" s="291"/>
      <c r="G18" s="291"/>
      <c r="H18" s="291"/>
      <c r="I18" s="291"/>
      <c r="J18" s="291">
        <f t="shared" si="0"/>
        <v>0</v>
      </c>
      <c r="K18" s="291"/>
      <c r="L18" s="291"/>
      <c r="M18" s="291"/>
      <c r="N18" s="291"/>
      <c r="O18" s="291"/>
      <c r="P18" s="291"/>
      <c r="Q18" s="291">
        <f t="shared" si="1"/>
        <v>0</v>
      </c>
      <c r="S18" s="291">
        <f t="shared" si="2"/>
        <v>0</v>
      </c>
    </row>
    <row r="19" spans="1:19" ht="24.75" customHeight="1">
      <c r="A19" s="290"/>
      <c r="B19" s="291"/>
      <c r="C19" s="291"/>
      <c r="D19" s="291"/>
      <c r="E19" s="291"/>
      <c r="F19" s="291"/>
      <c r="G19" s="291"/>
      <c r="H19" s="291"/>
      <c r="I19" s="291"/>
      <c r="J19" s="291">
        <f t="shared" si="0"/>
        <v>0</v>
      </c>
      <c r="K19" s="291"/>
      <c r="L19" s="291"/>
      <c r="M19" s="291"/>
      <c r="N19" s="291"/>
      <c r="O19" s="291"/>
      <c r="P19" s="291"/>
      <c r="Q19" s="291">
        <f t="shared" si="1"/>
        <v>0</v>
      </c>
      <c r="S19" s="291">
        <f t="shared" si="2"/>
        <v>0</v>
      </c>
    </row>
    <row r="20" spans="1:19" ht="24.75" customHeight="1">
      <c r="A20" s="290"/>
      <c r="B20" s="291"/>
      <c r="C20" s="291"/>
      <c r="D20" s="291"/>
      <c r="E20" s="291"/>
      <c r="F20" s="291"/>
      <c r="G20" s="291"/>
      <c r="H20" s="291"/>
      <c r="I20" s="291"/>
      <c r="J20" s="291">
        <f t="shared" si="0"/>
        <v>0</v>
      </c>
      <c r="K20" s="291"/>
      <c r="L20" s="291"/>
      <c r="M20" s="291"/>
      <c r="N20" s="291"/>
      <c r="O20" s="291"/>
      <c r="P20" s="291"/>
      <c r="Q20" s="291">
        <f t="shared" si="1"/>
        <v>0</v>
      </c>
      <c r="S20" s="291">
        <f t="shared" si="2"/>
        <v>0</v>
      </c>
    </row>
    <row r="21" spans="1:19" ht="24.75" customHeight="1">
      <c r="A21" s="290"/>
      <c r="B21" s="291"/>
      <c r="C21" s="291"/>
      <c r="D21" s="291"/>
      <c r="E21" s="291"/>
      <c r="F21" s="291"/>
      <c r="G21" s="291"/>
      <c r="H21" s="291"/>
      <c r="I21" s="291"/>
      <c r="J21" s="291">
        <f t="shared" si="0"/>
        <v>0</v>
      </c>
      <c r="K21" s="291"/>
      <c r="L21" s="291"/>
      <c r="M21" s="291"/>
      <c r="N21" s="291"/>
      <c r="O21" s="291"/>
      <c r="P21" s="291"/>
      <c r="Q21" s="291">
        <f t="shared" si="1"/>
        <v>0</v>
      </c>
      <c r="S21" s="291">
        <f t="shared" si="2"/>
        <v>0</v>
      </c>
    </row>
    <row r="22" spans="1:19" ht="24.75" customHeight="1">
      <c r="A22" s="290"/>
      <c r="B22" s="291"/>
      <c r="C22" s="291"/>
      <c r="D22" s="291"/>
      <c r="E22" s="291"/>
      <c r="F22" s="291"/>
      <c r="G22" s="291"/>
      <c r="H22" s="291"/>
      <c r="I22" s="291"/>
      <c r="J22" s="291">
        <f t="shared" si="0"/>
        <v>0</v>
      </c>
      <c r="K22" s="291"/>
      <c r="L22" s="291"/>
      <c r="M22" s="291"/>
      <c r="N22" s="291"/>
      <c r="O22" s="291"/>
      <c r="P22" s="291"/>
      <c r="Q22" s="291">
        <f t="shared" si="1"/>
        <v>0</v>
      </c>
      <c r="S22" s="291">
        <f t="shared" si="2"/>
        <v>0</v>
      </c>
    </row>
    <row r="23" spans="1:19" ht="24.75" customHeight="1">
      <c r="A23" s="290"/>
      <c r="B23" s="291"/>
      <c r="C23" s="291"/>
      <c r="D23" s="291"/>
      <c r="E23" s="291"/>
      <c r="F23" s="291"/>
      <c r="G23" s="291"/>
      <c r="H23" s="291"/>
      <c r="I23" s="291"/>
      <c r="J23" s="291">
        <f t="shared" si="0"/>
        <v>0</v>
      </c>
      <c r="K23" s="291"/>
      <c r="L23" s="291"/>
      <c r="M23" s="291"/>
      <c r="N23" s="291"/>
      <c r="O23" s="291"/>
      <c r="P23" s="291"/>
      <c r="Q23" s="291">
        <f t="shared" si="1"/>
        <v>0</v>
      </c>
      <c r="S23" s="291">
        <f t="shared" si="2"/>
        <v>0</v>
      </c>
    </row>
    <row r="24" spans="1:19" ht="24.75" customHeight="1">
      <c r="A24" s="290"/>
      <c r="B24" s="291"/>
      <c r="C24" s="291"/>
      <c r="D24" s="291"/>
      <c r="E24" s="291"/>
      <c r="F24" s="291"/>
      <c r="G24" s="291"/>
      <c r="H24" s="291"/>
      <c r="I24" s="291"/>
      <c r="J24" s="291">
        <f t="shared" si="0"/>
        <v>0</v>
      </c>
      <c r="K24" s="291"/>
      <c r="L24" s="291"/>
      <c r="M24" s="291"/>
      <c r="N24" s="291"/>
      <c r="O24" s="291"/>
      <c r="P24" s="291"/>
      <c r="Q24" s="291">
        <f t="shared" si="1"/>
        <v>0</v>
      </c>
      <c r="S24" s="291">
        <f t="shared" si="2"/>
        <v>0</v>
      </c>
    </row>
    <row r="25" spans="1:19" ht="24.75" customHeight="1">
      <c r="A25" s="290"/>
      <c r="B25" s="291"/>
      <c r="C25" s="291"/>
      <c r="D25" s="291"/>
      <c r="E25" s="291"/>
      <c r="F25" s="291"/>
      <c r="G25" s="291"/>
      <c r="H25" s="291"/>
      <c r="I25" s="291"/>
      <c r="J25" s="291">
        <f>SUM(J12:J24)</f>
        <v>0</v>
      </c>
      <c r="K25" s="291"/>
      <c r="L25" s="291"/>
      <c r="M25" s="291"/>
      <c r="N25" s="291"/>
      <c r="O25" s="291"/>
      <c r="P25" s="291"/>
      <c r="Q25" s="291">
        <f>SUM(Q12:Q24)</f>
        <v>0</v>
      </c>
      <c r="S25" s="291">
        <f>SUM(S12:S24)</f>
        <v>0</v>
      </c>
    </row>
    <row r="26" ht="24.75" customHeight="1">
      <c r="A26" s="290"/>
    </row>
    <row r="27" ht="24.75" customHeight="1">
      <c r="A27" s="290"/>
    </row>
    <row r="28" ht="24.75" customHeight="1">
      <c r="A28" s="290"/>
    </row>
    <row r="29" ht="24.75" customHeight="1">
      <c r="A29" s="290"/>
    </row>
    <row r="30" ht="24.75" customHeight="1">
      <c r="A30" s="290"/>
    </row>
    <row r="31" ht="24.75" customHeight="1">
      <c r="A31" s="290"/>
    </row>
    <row r="32" ht="24.75" customHeight="1">
      <c r="A32" s="290"/>
    </row>
    <row r="33" ht="24.75" customHeight="1">
      <c r="A33" s="290"/>
    </row>
    <row r="34" ht="24.75" customHeight="1">
      <c r="A34" s="290"/>
    </row>
    <row r="35" ht="24.75" customHeight="1">
      <c r="A35" s="290"/>
    </row>
    <row r="36" ht="24.75" customHeight="1">
      <c r="A36" s="290"/>
    </row>
  </sheetData>
  <sheetProtection/>
  <mergeCells count="10">
    <mergeCell ref="B4:S4"/>
    <mergeCell ref="C7:P7"/>
    <mergeCell ref="B9:B11"/>
    <mergeCell ref="C9:C11"/>
    <mergeCell ref="D9:J9"/>
    <mergeCell ref="K9:Q9"/>
    <mergeCell ref="D10:F10"/>
    <mergeCell ref="G10:I10"/>
    <mergeCell ref="K10:M10"/>
    <mergeCell ref="N10:P10"/>
  </mergeCells>
  <printOptions/>
  <pageMargins left="0.6299212598425197" right="0.6299212598425197" top="0.7480314960629921" bottom="0.7480314960629921" header="0.31496062992125984" footer="0.31496062992125984"/>
  <pageSetup fitToHeight="0" fitToWidth="1" horizontalDpi="600" verticalDpi="600" orientation="landscape" paperSize="9" scale="50" r:id="rId1"/>
  <headerFooter>
    <oddHeader>&amp;RForm 19-2</oddHeader>
    <oddFooter>&amp;Re-Bütçe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5"/>
  <sheetViews>
    <sheetView zoomScalePageLayoutView="0" workbookViewId="0" topLeftCell="A2">
      <selection activeCell="B109" sqref="B109:F109"/>
    </sheetView>
  </sheetViews>
  <sheetFormatPr defaultColWidth="9.00390625" defaultRowHeight="12.75"/>
  <cols>
    <col min="1" max="1" width="69.625" style="221" customWidth="1"/>
    <col min="2" max="6" width="15.625" style="224" customWidth="1"/>
    <col min="7" max="16384" width="9.125" style="221" customWidth="1"/>
  </cols>
  <sheetData>
    <row r="1" spans="2:7" ht="14.25" hidden="1">
      <c r="B1" s="222" t="s">
        <v>72</v>
      </c>
      <c r="C1" s="222"/>
      <c r="D1" s="222">
        <v>2022</v>
      </c>
      <c r="E1" s="222"/>
      <c r="F1" s="222"/>
      <c r="G1" s="223"/>
    </row>
    <row r="2" spans="1:6" ht="16.5" customHeight="1">
      <c r="A2" s="759" t="s">
        <v>235</v>
      </c>
      <c r="B2" s="759"/>
      <c r="C2" s="759"/>
      <c r="D2" s="759"/>
      <c r="E2" s="759"/>
      <c r="F2" s="759"/>
    </row>
    <row r="3" ht="16.5" customHeight="1"/>
    <row r="4" spans="1:6" ht="16.5" customHeight="1">
      <c r="A4" s="225" t="str">
        <f>"BÜTÇE YILI: "&amp;Yil+1</f>
        <v>BÜTÇE YILI: 2023</v>
      </c>
      <c r="C4" s="222"/>
      <c r="D4" s="222"/>
      <c r="E4" s="222"/>
      <c r="F4" s="222"/>
    </row>
    <row r="5" ht="16.5" customHeight="1">
      <c r="A5" s="225" t="str">
        <f>"KURUM ADI:"&amp;KurumAdi</f>
        <v>KURUM ADI:HACETTEPE ÜNİVERSİTESİ</v>
      </c>
    </row>
    <row r="6" ht="16.5" customHeight="1">
      <c r="A6" s="225" t="s">
        <v>236</v>
      </c>
    </row>
    <row r="7" ht="16.5" customHeight="1" thickBot="1"/>
    <row r="8" spans="1:6" ht="27.75" customHeight="1" thickBot="1" thickTop="1">
      <c r="A8" s="226" t="s">
        <v>237</v>
      </c>
      <c r="B8" s="227" t="s">
        <v>579</v>
      </c>
      <c r="C8" s="227" t="s">
        <v>580</v>
      </c>
      <c r="D8" s="227" t="s">
        <v>581</v>
      </c>
      <c r="E8" s="227" t="s">
        <v>582</v>
      </c>
      <c r="F8" s="228" t="s">
        <v>583</v>
      </c>
    </row>
    <row r="9" spans="1:6" ht="16.5" customHeight="1" thickBot="1" thickTop="1">
      <c r="A9" s="229" t="s">
        <v>238</v>
      </c>
      <c r="B9" s="230">
        <f>SUM(B10:B24)</f>
        <v>0</v>
      </c>
      <c r="C9" s="231">
        <f>SUM(C10:C24)</f>
        <v>0</v>
      </c>
      <c r="D9" s="231">
        <f>SUM(D10:D24)</f>
        <v>0</v>
      </c>
      <c r="E9" s="231">
        <f>SUM(E10:E24)</f>
        <v>0</v>
      </c>
      <c r="F9" s="232">
        <f>SUM(F10:F24)</f>
        <v>0</v>
      </c>
    </row>
    <row r="10" spans="1:6" ht="16.5" customHeight="1">
      <c r="A10" s="233" t="s">
        <v>239</v>
      </c>
      <c r="B10" s="234">
        <v>0</v>
      </c>
      <c r="C10" s="235">
        <v>0</v>
      </c>
      <c r="D10" s="235">
        <v>0</v>
      </c>
      <c r="E10" s="235">
        <v>0</v>
      </c>
      <c r="F10" s="236">
        <v>0</v>
      </c>
    </row>
    <row r="11" spans="1:6" ht="16.5" customHeight="1">
      <c r="A11" s="237" t="s">
        <v>240</v>
      </c>
      <c r="B11" s="238">
        <v>0</v>
      </c>
      <c r="C11" s="239">
        <v>0</v>
      </c>
      <c r="D11" s="239">
        <v>0</v>
      </c>
      <c r="E11" s="239">
        <v>0</v>
      </c>
      <c r="F11" s="240">
        <v>0</v>
      </c>
    </row>
    <row r="12" spans="1:6" ht="16.5" customHeight="1">
      <c r="A12" s="237" t="s">
        <v>241</v>
      </c>
      <c r="B12" s="238">
        <v>0</v>
      </c>
      <c r="C12" s="239">
        <v>0</v>
      </c>
      <c r="D12" s="239">
        <v>0</v>
      </c>
      <c r="E12" s="239">
        <v>0</v>
      </c>
      <c r="F12" s="240">
        <v>0</v>
      </c>
    </row>
    <row r="13" spans="1:6" ht="16.5" customHeight="1">
      <c r="A13" s="237" t="s">
        <v>242</v>
      </c>
      <c r="B13" s="238">
        <v>0</v>
      </c>
      <c r="C13" s="239">
        <v>0</v>
      </c>
      <c r="D13" s="239">
        <v>0</v>
      </c>
      <c r="E13" s="239">
        <v>0</v>
      </c>
      <c r="F13" s="240">
        <v>0</v>
      </c>
    </row>
    <row r="14" spans="1:6" ht="16.5" customHeight="1">
      <c r="A14" s="237" t="s">
        <v>243</v>
      </c>
      <c r="B14" s="238">
        <v>0</v>
      </c>
      <c r="C14" s="239">
        <v>0</v>
      </c>
      <c r="D14" s="239">
        <v>0</v>
      </c>
      <c r="E14" s="239">
        <v>0</v>
      </c>
      <c r="F14" s="240">
        <v>0</v>
      </c>
    </row>
    <row r="15" spans="1:6" ht="16.5" customHeight="1">
      <c r="A15" s="237" t="s">
        <v>244</v>
      </c>
      <c r="B15" s="238">
        <v>0</v>
      </c>
      <c r="C15" s="239">
        <v>0</v>
      </c>
      <c r="D15" s="239">
        <v>0</v>
      </c>
      <c r="E15" s="239">
        <v>0</v>
      </c>
      <c r="F15" s="240">
        <v>0</v>
      </c>
    </row>
    <row r="16" spans="1:6" ht="16.5" customHeight="1">
      <c r="A16" s="237" t="s">
        <v>245</v>
      </c>
      <c r="B16" s="238">
        <v>0</v>
      </c>
      <c r="C16" s="239">
        <v>0</v>
      </c>
      <c r="D16" s="239">
        <v>0</v>
      </c>
      <c r="E16" s="239">
        <v>0</v>
      </c>
      <c r="F16" s="240">
        <v>0</v>
      </c>
    </row>
    <row r="17" spans="1:6" ht="16.5" customHeight="1">
      <c r="A17" s="237" t="s">
        <v>246</v>
      </c>
      <c r="B17" s="238">
        <v>0</v>
      </c>
      <c r="C17" s="239">
        <v>0</v>
      </c>
      <c r="D17" s="239">
        <v>0</v>
      </c>
      <c r="E17" s="239">
        <v>0</v>
      </c>
      <c r="F17" s="240">
        <v>0</v>
      </c>
    </row>
    <row r="18" spans="1:6" ht="16.5" customHeight="1">
      <c r="A18" s="237" t="s">
        <v>247</v>
      </c>
      <c r="B18" s="238">
        <v>0</v>
      </c>
      <c r="C18" s="239">
        <v>0</v>
      </c>
      <c r="D18" s="239">
        <v>0</v>
      </c>
      <c r="E18" s="239">
        <v>0</v>
      </c>
      <c r="F18" s="240">
        <v>0</v>
      </c>
    </row>
    <row r="19" spans="1:6" ht="16.5" customHeight="1">
      <c r="A19" s="237" t="s">
        <v>248</v>
      </c>
      <c r="B19" s="238">
        <v>0</v>
      </c>
      <c r="C19" s="239">
        <v>0</v>
      </c>
      <c r="D19" s="239">
        <v>0</v>
      </c>
      <c r="E19" s="239">
        <v>0</v>
      </c>
      <c r="F19" s="240">
        <v>0</v>
      </c>
    </row>
    <row r="20" spans="1:6" ht="16.5" customHeight="1">
      <c r="A20" s="237" t="s">
        <v>249</v>
      </c>
      <c r="B20" s="238">
        <v>0</v>
      </c>
      <c r="C20" s="239">
        <v>0</v>
      </c>
      <c r="D20" s="239">
        <v>0</v>
      </c>
      <c r="E20" s="239">
        <v>0</v>
      </c>
      <c r="F20" s="240">
        <v>0</v>
      </c>
    </row>
    <row r="21" spans="1:6" ht="16.5" customHeight="1">
      <c r="A21" s="237" t="s">
        <v>250</v>
      </c>
      <c r="B21" s="238">
        <v>0</v>
      </c>
      <c r="C21" s="239">
        <v>0</v>
      </c>
      <c r="D21" s="239">
        <v>0</v>
      </c>
      <c r="E21" s="239">
        <v>0</v>
      </c>
      <c r="F21" s="240">
        <v>0</v>
      </c>
    </row>
    <row r="22" spans="1:6" ht="16.5" customHeight="1">
      <c r="A22" s="237" t="s">
        <v>251</v>
      </c>
      <c r="B22" s="238">
        <v>0</v>
      </c>
      <c r="C22" s="239">
        <v>0</v>
      </c>
      <c r="D22" s="239">
        <v>0</v>
      </c>
      <c r="E22" s="239">
        <v>0</v>
      </c>
      <c r="F22" s="240">
        <v>0</v>
      </c>
    </row>
    <row r="23" spans="1:6" ht="16.5" customHeight="1">
      <c r="A23" s="237" t="s">
        <v>252</v>
      </c>
      <c r="B23" s="238">
        <v>0</v>
      </c>
      <c r="C23" s="239">
        <v>0</v>
      </c>
      <c r="D23" s="239">
        <v>0</v>
      </c>
      <c r="E23" s="239">
        <v>0</v>
      </c>
      <c r="F23" s="240">
        <v>0</v>
      </c>
    </row>
    <row r="24" spans="1:6" ht="16.5" customHeight="1" thickBot="1">
      <c r="A24" s="241" t="s">
        <v>253</v>
      </c>
      <c r="B24" s="242">
        <v>0</v>
      </c>
      <c r="C24" s="243">
        <v>0</v>
      </c>
      <c r="D24" s="243">
        <v>0</v>
      </c>
      <c r="E24" s="243">
        <v>0</v>
      </c>
      <c r="F24" s="244">
        <v>0</v>
      </c>
    </row>
    <row r="25" spans="1:6" ht="16.5" customHeight="1" thickBot="1">
      <c r="A25" s="245" t="s">
        <v>254</v>
      </c>
      <c r="B25" s="246">
        <f>SUM(B26,B29,B32,B35,B38)</f>
        <v>0</v>
      </c>
      <c r="C25" s="247">
        <f>SUM(C26,C29,C32,C35,C38)</f>
        <v>0</v>
      </c>
      <c r="D25" s="247">
        <f>SUM(D26,D29,D32,D35,D38)</f>
        <v>0</v>
      </c>
      <c r="E25" s="247">
        <f>SUM(E26,E29,E32,E35,E38)</f>
        <v>0</v>
      </c>
      <c r="F25" s="248">
        <f>SUM(F26,F29,F32,F35,F38)</f>
        <v>0</v>
      </c>
    </row>
    <row r="26" spans="1:6" ht="16.5" customHeight="1" thickBot="1">
      <c r="A26" s="249" t="s">
        <v>255</v>
      </c>
      <c r="B26" s="250">
        <f>SUM(B27:B28)</f>
        <v>0</v>
      </c>
      <c r="C26" s="251">
        <f>SUM(C27:C28)</f>
        <v>0</v>
      </c>
      <c r="D26" s="251">
        <f>SUM(D27:D28)</f>
        <v>0</v>
      </c>
      <c r="E26" s="251">
        <f>SUM(E27:E28)</f>
        <v>0</v>
      </c>
      <c r="F26" s="252">
        <f>SUM(F27:F28)</f>
        <v>0</v>
      </c>
    </row>
    <row r="27" spans="1:6" ht="16.5" customHeight="1">
      <c r="A27" s="253" t="s">
        <v>256</v>
      </c>
      <c r="B27" s="238">
        <v>0</v>
      </c>
      <c r="C27" s="239">
        <v>0</v>
      </c>
      <c r="D27" s="239">
        <v>0</v>
      </c>
      <c r="E27" s="239">
        <v>0</v>
      </c>
      <c r="F27" s="240">
        <v>0</v>
      </c>
    </row>
    <row r="28" spans="1:6" ht="16.5" customHeight="1" thickBot="1">
      <c r="A28" s="254" t="s">
        <v>257</v>
      </c>
      <c r="B28" s="255">
        <v>0</v>
      </c>
      <c r="C28" s="256">
        <v>0</v>
      </c>
      <c r="D28" s="256">
        <v>0</v>
      </c>
      <c r="E28" s="256">
        <v>0</v>
      </c>
      <c r="F28" s="257">
        <v>0</v>
      </c>
    </row>
    <row r="29" spans="1:6" ht="16.5" customHeight="1" thickBot="1" thickTop="1">
      <c r="A29" s="258" t="s">
        <v>258</v>
      </c>
      <c r="B29" s="259">
        <f>SUM(B30:B31)</f>
        <v>0</v>
      </c>
      <c r="C29" s="260">
        <f>SUM(C30:C31)</f>
        <v>0</v>
      </c>
      <c r="D29" s="260">
        <f>SUM(D30:D31)</f>
        <v>0</v>
      </c>
      <c r="E29" s="260">
        <f>SUM(E30:E31)</f>
        <v>0</v>
      </c>
      <c r="F29" s="261">
        <f>SUM(F30:F31)</f>
        <v>0</v>
      </c>
    </row>
    <row r="30" spans="1:6" ht="16.5" customHeight="1">
      <c r="A30" s="253" t="s">
        <v>256</v>
      </c>
      <c r="B30" s="238">
        <v>0</v>
      </c>
      <c r="C30" s="239">
        <v>0</v>
      </c>
      <c r="D30" s="239">
        <v>0</v>
      </c>
      <c r="E30" s="239">
        <v>0</v>
      </c>
      <c r="F30" s="240">
        <v>0</v>
      </c>
    </row>
    <row r="31" spans="1:6" ht="16.5" customHeight="1" thickBot="1">
      <c r="A31" s="254" t="s">
        <v>257</v>
      </c>
      <c r="B31" s="255">
        <v>0</v>
      </c>
      <c r="C31" s="256">
        <v>0</v>
      </c>
      <c r="D31" s="256">
        <v>0</v>
      </c>
      <c r="E31" s="256">
        <v>0</v>
      </c>
      <c r="F31" s="257">
        <v>0</v>
      </c>
    </row>
    <row r="32" spans="1:6" ht="16.5" customHeight="1" thickBot="1" thickTop="1">
      <c r="A32" s="258" t="s">
        <v>259</v>
      </c>
      <c r="B32" s="259">
        <f>SUM(B33:B34)</f>
        <v>0</v>
      </c>
      <c r="C32" s="260">
        <f>SUM(C33:C34)</f>
        <v>0</v>
      </c>
      <c r="D32" s="260">
        <f>SUM(D33:D34)</f>
        <v>0</v>
      </c>
      <c r="E32" s="260">
        <f>SUM(E33:E34)</f>
        <v>0</v>
      </c>
      <c r="F32" s="261">
        <f>SUM(F33:F34)</f>
        <v>0</v>
      </c>
    </row>
    <row r="33" spans="1:6" ht="16.5" customHeight="1">
      <c r="A33" s="253" t="s">
        <v>256</v>
      </c>
      <c r="B33" s="238">
        <v>0</v>
      </c>
      <c r="C33" s="239">
        <v>0</v>
      </c>
      <c r="D33" s="239">
        <v>0</v>
      </c>
      <c r="E33" s="239">
        <v>0</v>
      </c>
      <c r="F33" s="240">
        <v>0</v>
      </c>
    </row>
    <row r="34" spans="1:6" ht="16.5" customHeight="1" thickBot="1">
      <c r="A34" s="254" t="s">
        <v>257</v>
      </c>
      <c r="B34" s="255">
        <v>0</v>
      </c>
      <c r="C34" s="256">
        <v>0</v>
      </c>
      <c r="D34" s="256">
        <v>0</v>
      </c>
      <c r="E34" s="256">
        <v>0</v>
      </c>
      <c r="F34" s="257">
        <v>0</v>
      </c>
    </row>
    <row r="35" spans="1:6" ht="16.5" customHeight="1" thickBot="1" thickTop="1">
      <c r="A35" s="258" t="s">
        <v>260</v>
      </c>
      <c r="B35" s="259">
        <f>SUM(B36:B37)</f>
        <v>0</v>
      </c>
      <c r="C35" s="260">
        <f>SUM(C36:C37)</f>
        <v>0</v>
      </c>
      <c r="D35" s="260">
        <f>SUM(D36:D37)</f>
        <v>0</v>
      </c>
      <c r="E35" s="260">
        <f>SUM(E36:E37)</f>
        <v>0</v>
      </c>
      <c r="F35" s="261">
        <f>SUM(F36:F37)</f>
        <v>0</v>
      </c>
    </row>
    <row r="36" spans="1:6" ht="16.5" customHeight="1">
      <c r="A36" s="253" t="s">
        <v>256</v>
      </c>
      <c r="B36" s="238">
        <v>0</v>
      </c>
      <c r="C36" s="239">
        <v>0</v>
      </c>
      <c r="D36" s="239">
        <v>0</v>
      </c>
      <c r="E36" s="239">
        <v>0</v>
      </c>
      <c r="F36" s="240">
        <v>0</v>
      </c>
    </row>
    <row r="37" spans="1:6" ht="16.5" customHeight="1" thickBot="1">
      <c r="A37" s="254" t="s">
        <v>257</v>
      </c>
      <c r="B37" s="255">
        <v>0</v>
      </c>
      <c r="C37" s="256">
        <v>0</v>
      </c>
      <c r="D37" s="256">
        <v>0</v>
      </c>
      <c r="E37" s="256">
        <v>0</v>
      </c>
      <c r="F37" s="257">
        <v>0</v>
      </c>
    </row>
    <row r="38" spans="1:6" ht="16.5" customHeight="1" thickBot="1" thickTop="1">
      <c r="A38" s="258" t="s">
        <v>261</v>
      </c>
      <c r="B38" s="259">
        <f>SUM(B39:B40)</f>
        <v>0</v>
      </c>
      <c r="C38" s="260">
        <f>SUM(C39:C40)</f>
        <v>0</v>
      </c>
      <c r="D38" s="260">
        <f>SUM(D39:D40)</f>
        <v>0</v>
      </c>
      <c r="E38" s="260">
        <f>SUM(E39:E40)</f>
        <v>0</v>
      </c>
      <c r="F38" s="261">
        <f>SUM(F39:F40)</f>
        <v>0</v>
      </c>
    </row>
    <row r="39" spans="1:6" ht="16.5" customHeight="1">
      <c r="A39" s="253" t="s">
        <v>256</v>
      </c>
      <c r="B39" s="238">
        <v>0</v>
      </c>
      <c r="C39" s="239">
        <v>0</v>
      </c>
      <c r="D39" s="239">
        <v>0</v>
      </c>
      <c r="E39" s="239">
        <v>0</v>
      </c>
      <c r="F39" s="240">
        <v>0</v>
      </c>
    </row>
    <row r="40" spans="1:6" ht="16.5" customHeight="1" thickBot="1">
      <c r="A40" s="254" t="s">
        <v>257</v>
      </c>
      <c r="B40" s="242">
        <v>0</v>
      </c>
      <c r="C40" s="243">
        <v>0</v>
      </c>
      <c r="D40" s="243">
        <v>0</v>
      </c>
      <c r="E40" s="243">
        <v>0</v>
      </c>
      <c r="F40" s="244">
        <v>0</v>
      </c>
    </row>
    <row r="41" spans="1:6" ht="16.5" customHeight="1" thickBot="1">
      <c r="A41" s="245" t="s">
        <v>262</v>
      </c>
      <c r="B41" s="246">
        <f>SUM(B42:B43)</f>
        <v>0</v>
      </c>
      <c r="C41" s="247">
        <f>SUM(C42:C43)</f>
        <v>0</v>
      </c>
      <c r="D41" s="247">
        <f>SUM(D42:D43)</f>
        <v>0</v>
      </c>
      <c r="E41" s="247">
        <f>SUM(E42:E43)</f>
        <v>0</v>
      </c>
      <c r="F41" s="248">
        <f>SUM(F42:F43)</f>
        <v>0</v>
      </c>
    </row>
    <row r="42" spans="1:6" ht="16.5" customHeight="1">
      <c r="A42" s="233" t="s">
        <v>263</v>
      </c>
      <c r="B42" s="234">
        <v>0</v>
      </c>
      <c r="C42" s="235">
        <v>0</v>
      </c>
      <c r="D42" s="235">
        <v>0</v>
      </c>
      <c r="E42" s="235">
        <v>0</v>
      </c>
      <c r="F42" s="236">
        <v>0</v>
      </c>
    </row>
    <row r="43" spans="1:6" ht="16.5" customHeight="1">
      <c r="A43" s="241" t="s">
        <v>264</v>
      </c>
      <c r="B43" s="238">
        <v>0</v>
      </c>
      <c r="C43" s="239">
        <v>0</v>
      </c>
      <c r="D43" s="239">
        <v>0</v>
      </c>
      <c r="E43" s="239">
        <v>0</v>
      </c>
      <c r="F43" s="240">
        <v>0</v>
      </c>
    </row>
    <row r="44" spans="1:6" ht="16.5" customHeight="1" thickBot="1">
      <c r="A44" s="262" t="s">
        <v>265</v>
      </c>
      <c r="B44" s="263">
        <v>0</v>
      </c>
      <c r="C44" s="264">
        <v>0</v>
      </c>
      <c r="D44" s="264">
        <v>0</v>
      </c>
      <c r="E44" s="264">
        <v>0</v>
      </c>
      <c r="F44" s="265">
        <v>0</v>
      </c>
    </row>
    <row r="45" spans="1:6" ht="16.5" customHeight="1" thickBot="1">
      <c r="A45" s="245" t="s">
        <v>266</v>
      </c>
      <c r="B45" s="246">
        <f>SUM(B46:B51)</f>
        <v>0</v>
      </c>
      <c r="C45" s="247">
        <f>SUM(C46:C51)</f>
        <v>0</v>
      </c>
      <c r="D45" s="247">
        <f>SUM(D46:D51)</f>
        <v>0</v>
      </c>
      <c r="E45" s="247">
        <f>SUM(E46:E51)</f>
        <v>0</v>
      </c>
      <c r="F45" s="248">
        <f>SUM(F46:F51)</f>
        <v>0</v>
      </c>
    </row>
    <row r="46" spans="1:6" ht="16.5" customHeight="1">
      <c r="A46" s="233" t="s">
        <v>267</v>
      </c>
      <c r="B46" s="238">
        <v>0</v>
      </c>
      <c r="C46" s="239">
        <v>0</v>
      </c>
      <c r="D46" s="239">
        <v>0</v>
      </c>
      <c r="E46" s="239">
        <v>0</v>
      </c>
      <c r="F46" s="240">
        <v>0</v>
      </c>
    </row>
    <row r="47" spans="1:6" ht="16.5" customHeight="1">
      <c r="A47" s="237" t="s">
        <v>268</v>
      </c>
      <c r="B47" s="238">
        <v>0</v>
      </c>
      <c r="C47" s="239">
        <v>0</v>
      </c>
      <c r="D47" s="239">
        <v>0</v>
      </c>
      <c r="E47" s="239">
        <v>0</v>
      </c>
      <c r="F47" s="240">
        <v>0</v>
      </c>
    </row>
    <row r="48" spans="1:6" ht="16.5" customHeight="1">
      <c r="A48" s="237" t="s">
        <v>269</v>
      </c>
      <c r="B48" s="238">
        <v>0</v>
      </c>
      <c r="C48" s="239">
        <v>0</v>
      </c>
      <c r="D48" s="239">
        <v>0</v>
      </c>
      <c r="E48" s="239">
        <v>0</v>
      </c>
      <c r="F48" s="240">
        <v>0</v>
      </c>
    </row>
    <row r="49" spans="1:6" ht="16.5" customHeight="1">
      <c r="A49" s="237" t="s">
        <v>270</v>
      </c>
      <c r="B49" s="238">
        <v>0</v>
      </c>
      <c r="C49" s="239">
        <v>0</v>
      </c>
      <c r="D49" s="239">
        <v>0</v>
      </c>
      <c r="E49" s="239">
        <v>0</v>
      </c>
      <c r="F49" s="240">
        <v>0</v>
      </c>
    </row>
    <row r="50" spans="1:6" ht="16.5" customHeight="1">
      <c r="A50" s="237" t="s">
        <v>271</v>
      </c>
      <c r="B50" s="238">
        <v>0</v>
      </c>
      <c r="C50" s="239">
        <v>0</v>
      </c>
      <c r="D50" s="239">
        <v>0</v>
      </c>
      <c r="E50" s="239">
        <v>0</v>
      </c>
      <c r="F50" s="240">
        <v>0</v>
      </c>
    </row>
    <row r="51" spans="1:6" ht="16.5" customHeight="1" thickBot="1">
      <c r="A51" s="241" t="s">
        <v>272</v>
      </c>
      <c r="B51" s="242">
        <v>0</v>
      </c>
      <c r="C51" s="243">
        <v>0</v>
      </c>
      <c r="D51" s="243">
        <v>0</v>
      </c>
      <c r="E51" s="243">
        <v>0</v>
      </c>
      <c r="F51" s="244">
        <v>0</v>
      </c>
    </row>
    <row r="52" spans="1:6" ht="16.5" customHeight="1" thickBot="1" thickTop="1">
      <c r="A52" s="226" t="s">
        <v>180</v>
      </c>
      <c r="B52" s="266">
        <f>SUM(B9,B25,B41,B44,B45)</f>
        <v>0</v>
      </c>
      <c r="C52" s="267">
        <f>SUM(C9,C25,C41,C44,C45)</f>
        <v>0</v>
      </c>
      <c r="D52" s="267">
        <f>SUM(D9,D25,D41,D44,D45)</f>
        <v>0</v>
      </c>
      <c r="E52" s="267">
        <f>SUM(E9,E25,E41,E44,E45)</f>
        <v>0</v>
      </c>
      <c r="F52" s="268">
        <f>SUM(F9,F25,F41,F44,F45)</f>
        <v>0</v>
      </c>
    </row>
    <row r="53" spans="1:6" ht="16.5" customHeight="1" thickBot="1" thickTop="1">
      <c r="A53" s="269"/>
      <c r="B53" s="270"/>
      <c r="C53" s="270"/>
      <c r="D53" s="270"/>
      <c r="E53" s="270"/>
      <c r="F53" s="270"/>
    </row>
    <row r="54" spans="1:6" ht="27.75" customHeight="1" thickBot="1" thickTop="1">
      <c r="A54" s="226" t="s">
        <v>273</v>
      </c>
      <c r="B54" s="227" t="s">
        <v>579</v>
      </c>
      <c r="C54" s="227" t="s">
        <v>580</v>
      </c>
      <c r="D54" s="227" t="s">
        <v>581</v>
      </c>
      <c r="E54" s="227" t="s">
        <v>582</v>
      </c>
      <c r="F54" s="228" t="s">
        <v>583</v>
      </c>
    </row>
    <row r="55" spans="1:6" ht="16.5" customHeight="1" thickBot="1" thickTop="1">
      <c r="A55" s="229" t="s">
        <v>274</v>
      </c>
      <c r="B55" s="230">
        <f>SUM(B56:B59)</f>
        <v>0</v>
      </c>
      <c r="C55" s="231">
        <f>SUM(C56:C59)</f>
        <v>0</v>
      </c>
      <c r="D55" s="231">
        <f>SUM(D56:D59)</f>
        <v>0</v>
      </c>
      <c r="E55" s="231">
        <f>SUM(E56:E59)</f>
        <v>0</v>
      </c>
      <c r="F55" s="232">
        <f>SUM(F56:F59)</f>
        <v>0</v>
      </c>
    </row>
    <row r="56" spans="1:6" ht="16.5" customHeight="1">
      <c r="A56" s="271" t="s">
        <v>275</v>
      </c>
      <c r="B56" s="234">
        <v>0</v>
      </c>
      <c r="C56" s="235">
        <v>0</v>
      </c>
      <c r="D56" s="235">
        <v>0</v>
      </c>
      <c r="E56" s="235">
        <v>0</v>
      </c>
      <c r="F56" s="236">
        <v>0</v>
      </c>
    </row>
    <row r="57" spans="1:6" ht="16.5" customHeight="1">
      <c r="A57" s="272" t="s">
        <v>276</v>
      </c>
      <c r="B57" s="238">
        <v>0</v>
      </c>
      <c r="C57" s="239">
        <v>0</v>
      </c>
      <c r="D57" s="239">
        <v>0</v>
      </c>
      <c r="E57" s="239">
        <v>0</v>
      </c>
      <c r="F57" s="240">
        <v>0</v>
      </c>
    </row>
    <row r="58" spans="1:6" ht="16.5" customHeight="1">
      <c r="A58" s="272" t="s">
        <v>277</v>
      </c>
      <c r="B58" s="238">
        <v>0</v>
      </c>
      <c r="C58" s="239">
        <v>0</v>
      </c>
      <c r="D58" s="239">
        <v>0</v>
      </c>
      <c r="E58" s="239">
        <v>0</v>
      </c>
      <c r="F58" s="240">
        <v>0</v>
      </c>
    </row>
    <row r="59" spans="1:6" ht="16.5" customHeight="1" thickBot="1">
      <c r="A59" s="273" t="s">
        <v>278</v>
      </c>
      <c r="B59" s="242">
        <v>0</v>
      </c>
      <c r="C59" s="243">
        <v>0</v>
      </c>
      <c r="D59" s="243">
        <v>0</v>
      </c>
      <c r="E59" s="243">
        <v>0</v>
      </c>
      <c r="F59" s="244">
        <v>0</v>
      </c>
    </row>
    <row r="60" spans="1:6" ht="16.5" customHeight="1" thickBot="1">
      <c r="A60" s="245" t="s">
        <v>279</v>
      </c>
      <c r="B60" s="246">
        <f>SUM(B61:B63)</f>
        <v>0</v>
      </c>
      <c r="C60" s="247">
        <f>SUM(C61:C63)</f>
        <v>0</v>
      </c>
      <c r="D60" s="247">
        <f>SUM(D61:D63)</f>
        <v>0</v>
      </c>
      <c r="E60" s="247">
        <f>SUM(E61:E63)</f>
        <v>0</v>
      </c>
      <c r="F60" s="248">
        <f>SUM(F61:F63)</f>
        <v>0</v>
      </c>
    </row>
    <row r="61" spans="1:6" ht="16.5" customHeight="1">
      <c r="A61" s="271" t="s">
        <v>280</v>
      </c>
      <c r="B61" s="234">
        <v>0</v>
      </c>
      <c r="C61" s="235">
        <v>0</v>
      </c>
      <c r="D61" s="235">
        <v>0</v>
      </c>
      <c r="E61" s="235">
        <v>0</v>
      </c>
      <c r="F61" s="236">
        <v>0</v>
      </c>
    </row>
    <row r="62" spans="1:6" ht="16.5" customHeight="1">
      <c r="A62" s="272" t="s">
        <v>281</v>
      </c>
      <c r="B62" s="238">
        <v>0</v>
      </c>
      <c r="C62" s="239">
        <v>0</v>
      </c>
      <c r="D62" s="239">
        <v>0</v>
      </c>
      <c r="E62" s="239">
        <v>0</v>
      </c>
      <c r="F62" s="240">
        <v>0</v>
      </c>
    </row>
    <row r="63" spans="1:6" ht="16.5" customHeight="1" thickBot="1">
      <c r="A63" s="273" t="s">
        <v>282</v>
      </c>
      <c r="B63" s="242">
        <v>0</v>
      </c>
      <c r="C63" s="243">
        <v>0</v>
      </c>
      <c r="D63" s="243">
        <v>0</v>
      </c>
      <c r="E63" s="243">
        <v>0</v>
      </c>
      <c r="F63" s="244">
        <v>0</v>
      </c>
    </row>
    <row r="64" spans="1:6" ht="16.5" customHeight="1" thickBot="1">
      <c r="A64" s="245" t="s">
        <v>283</v>
      </c>
      <c r="B64" s="246">
        <f>SUM(B65:B69)</f>
        <v>0</v>
      </c>
      <c r="C64" s="247">
        <f>SUM(C65:C69)</f>
        <v>0</v>
      </c>
      <c r="D64" s="247">
        <f>SUM(D65:D69)</f>
        <v>0</v>
      </c>
      <c r="E64" s="247">
        <f>SUM(E65:E69)</f>
        <v>0</v>
      </c>
      <c r="F64" s="248">
        <f>SUM(F65:F69)</f>
        <v>0</v>
      </c>
    </row>
    <row r="65" spans="1:6" ht="16.5" customHeight="1">
      <c r="A65" s="271" t="s">
        <v>275</v>
      </c>
      <c r="B65" s="234">
        <v>0</v>
      </c>
      <c r="C65" s="235">
        <v>0</v>
      </c>
      <c r="D65" s="235">
        <v>0</v>
      </c>
      <c r="E65" s="235">
        <v>0</v>
      </c>
      <c r="F65" s="236">
        <v>0</v>
      </c>
    </row>
    <row r="66" spans="1:6" ht="16.5" customHeight="1">
      <c r="A66" s="272" t="s">
        <v>276</v>
      </c>
      <c r="B66" s="238">
        <v>0</v>
      </c>
      <c r="C66" s="239">
        <v>0</v>
      </c>
      <c r="D66" s="239">
        <v>0</v>
      </c>
      <c r="E66" s="239">
        <v>0</v>
      </c>
      <c r="F66" s="240">
        <v>0</v>
      </c>
    </row>
    <row r="67" spans="1:6" ht="16.5" customHeight="1">
      <c r="A67" s="272" t="s">
        <v>277</v>
      </c>
      <c r="B67" s="238">
        <v>0</v>
      </c>
      <c r="C67" s="239">
        <v>0</v>
      </c>
      <c r="D67" s="239">
        <v>0</v>
      </c>
      <c r="E67" s="239">
        <v>0</v>
      </c>
      <c r="F67" s="240">
        <v>0</v>
      </c>
    </row>
    <row r="68" spans="1:6" ht="16.5" customHeight="1">
      <c r="A68" s="272" t="s">
        <v>278</v>
      </c>
      <c r="B68" s="238">
        <v>0</v>
      </c>
      <c r="C68" s="239">
        <v>0</v>
      </c>
      <c r="D68" s="239">
        <v>0</v>
      </c>
      <c r="E68" s="239">
        <v>0</v>
      </c>
      <c r="F68" s="240">
        <v>0</v>
      </c>
    </row>
    <row r="69" spans="1:6" ht="16.5" customHeight="1" thickBot="1">
      <c r="A69" s="273" t="s">
        <v>284</v>
      </c>
      <c r="B69" s="242">
        <v>0</v>
      </c>
      <c r="C69" s="243">
        <v>0</v>
      </c>
      <c r="D69" s="243">
        <v>0</v>
      </c>
      <c r="E69" s="243">
        <v>0</v>
      </c>
      <c r="F69" s="244">
        <v>0</v>
      </c>
    </row>
    <row r="70" spans="1:6" ht="16.5" customHeight="1" thickBot="1">
      <c r="A70" s="245" t="s">
        <v>285</v>
      </c>
      <c r="B70" s="246">
        <f>SUM(B71:B79)</f>
        <v>0</v>
      </c>
      <c r="C70" s="247">
        <f>SUM(C71:C79)</f>
        <v>0</v>
      </c>
      <c r="D70" s="247">
        <f>SUM(D71:D79)</f>
        <v>0</v>
      </c>
      <c r="E70" s="247">
        <f>SUM(E71:E79)</f>
        <v>0</v>
      </c>
      <c r="F70" s="248">
        <f>SUM(F71:F79)</f>
        <v>0</v>
      </c>
    </row>
    <row r="71" spans="1:6" ht="16.5" customHeight="1">
      <c r="A71" s="271" t="s">
        <v>286</v>
      </c>
      <c r="B71" s="234">
        <v>0</v>
      </c>
      <c r="C71" s="235">
        <v>0</v>
      </c>
      <c r="D71" s="235">
        <v>0</v>
      </c>
      <c r="E71" s="235">
        <v>0</v>
      </c>
      <c r="F71" s="236">
        <v>0</v>
      </c>
    </row>
    <row r="72" spans="1:6" ht="16.5" customHeight="1">
      <c r="A72" s="272" t="s">
        <v>287</v>
      </c>
      <c r="B72" s="238">
        <v>0</v>
      </c>
      <c r="C72" s="239">
        <v>0</v>
      </c>
      <c r="D72" s="239">
        <v>0</v>
      </c>
      <c r="E72" s="239">
        <v>0</v>
      </c>
      <c r="F72" s="240">
        <v>0</v>
      </c>
    </row>
    <row r="73" spans="1:6" ht="16.5" customHeight="1">
      <c r="A73" s="272" t="s">
        <v>288</v>
      </c>
      <c r="B73" s="238">
        <v>0</v>
      </c>
      <c r="C73" s="239">
        <v>0</v>
      </c>
      <c r="D73" s="239">
        <v>0</v>
      </c>
      <c r="E73" s="239">
        <v>0</v>
      </c>
      <c r="F73" s="240">
        <v>0</v>
      </c>
    </row>
    <row r="74" spans="1:6" ht="16.5" customHeight="1">
      <c r="A74" s="272" t="s">
        <v>289</v>
      </c>
      <c r="B74" s="238">
        <v>0</v>
      </c>
      <c r="C74" s="239">
        <v>0</v>
      </c>
      <c r="D74" s="239">
        <v>0</v>
      </c>
      <c r="E74" s="239">
        <v>0</v>
      </c>
      <c r="F74" s="240">
        <v>0</v>
      </c>
    </row>
    <row r="75" spans="1:6" ht="16.5" customHeight="1">
      <c r="A75" s="272" t="s">
        <v>290</v>
      </c>
      <c r="B75" s="238">
        <v>0</v>
      </c>
      <c r="C75" s="239">
        <v>0</v>
      </c>
      <c r="D75" s="239">
        <v>0</v>
      </c>
      <c r="E75" s="239">
        <v>0</v>
      </c>
      <c r="F75" s="240">
        <v>0</v>
      </c>
    </row>
    <row r="76" spans="1:6" ht="16.5" customHeight="1">
      <c r="A76" s="272" t="s">
        <v>291</v>
      </c>
      <c r="B76" s="238">
        <v>0</v>
      </c>
      <c r="C76" s="239">
        <v>0</v>
      </c>
      <c r="D76" s="239">
        <v>0</v>
      </c>
      <c r="E76" s="239">
        <v>0</v>
      </c>
      <c r="F76" s="240">
        <v>0</v>
      </c>
    </row>
    <row r="77" spans="1:6" ht="16.5" customHeight="1">
      <c r="A77" s="272" t="s">
        <v>292</v>
      </c>
      <c r="B77" s="238">
        <v>0</v>
      </c>
      <c r="C77" s="239">
        <v>0</v>
      </c>
      <c r="D77" s="239">
        <v>0</v>
      </c>
      <c r="E77" s="239">
        <v>0</v>
      </c>
      <c r="F77" s="240">
        <v>0</v>
      </c>
    </row>
    <row r="78" spans="1:6" ht="16.5" customHeight="1">
      <c r="A78" s="272" t="s">
        <v>293</v>
      </c>
      <c r="B78" s="238">
        <v>0</v>
      </c>
      <c r="C78" s="239">
        <v>0</v>
      </c>
      <c r="D78" s="239">
        <v>0</v>
      </c>
      <c r="E78" s="239">
        <v>0</v>
      </c>
      <c r="F78" s="240">
        <v>0</v>
      </c>
    </row>
    <row r="79" spans="1:6" ht="16.5" customHeight="1" thickBot="1">
      <c r="A79" s="273" t="s">
        <v>294</v>
      </c>
      <c r="B79" s="242">
        <v>0</v>
      </c>
      <c r="C79" s="243">
        <v>0</v>
      </c>
      <c r="D79" s="243">
        <v>0</v>
      </c>
      <c r="E79" s="243">
        <v>0</v>
      </c>
      <c r="F79" s="244">
        <v>0</v>
      </c>
    </row>
    <row r="80" spans="1:6" ht="16.5" customHeight="1" thickBot="1">
      <c r="A80" s="245" t="s">
        <v>295</v>
      </c>
      <c r="B80" s="246">
        <f>SUM(B81:B86)</f>
        <v>0</v>
      </c>
      <c r="C80" s="247">
        <f>SUM(C81:C86)</f>
        <v>0</v>
      </c>
      <c r="D80" s="247">
        <f>SUM(D81:D86)</f>
        <v>0</v>
      </c>
      <c r="E80" s="247">
        <f>SUM(E81:E86)</f>
        <v>0</v>
      </c>
      <c r="F80" s="248">
        <f>SUM(F81:F86)</f>
        <v>0</v>
      </c>
    </row>
    <row r="81" spans="1:6" ht="16.5" customHeight="1">
      <c r="A81" s="271" t="s">
        <v>296</v>
      </c>
      <c r="B81" s="234">
        <v>0</v>
      </c>
      <c r="C81" s="235">
        <v>0</v>
      </c>
      <c r="D81" s="235">
        <v>0</v>
      </c>
      <c r="E81" s="235">
        <v>0</v>
      </c>
      <c r="F81" s="236">
        <v>0</v>
      </c>
    </row>
    <row r="82" spans="1:6" ht="16.5" customHeight="1">
      <c r="A82" s="272" t="s">
        <v>297</v>
      </c>
      <c r="B82" s="238">
        <v>0</v>
      </c>
      <c r="C82" s="239">
        <v>0</v>
      </c>
      <c r="D82" s="239">
        <v>0</v>
      </c>
      <c r="E82" s="239">
        <v>0</v>
      </c>
      <c r="F82" s="240">
        <v>0</v>
      </c>
    </row>
    <row r="83" spans="1:6" ht="16.5" customHeight="1">
      <c r="A83" s="272" t="s">
        <v>298</v>
      </c>
      <c r="B83" s="238">
        <v>0</v>
      </c>
      <c r="C83" s="239">
        <v>0</v>
      </c>
      <c r="D83" s="239">
        <v>0</v>
      </c>
      <c r="E83" s="239">
        <v>0</v>
      </c>
      <c r="F83" s="240">
        <v>0</v>
      </c>
    </row>
    <row r="84" spans="1:6" ht="16.5" customHeight="1">
      <c r="A84" s="272" t="s">
        <v>299</v>
      </c>
      <c r="B84" s="238">
        <v>0</v>
      </c>
      <c r="C84" s="239">
        <v>0</v>
      </c>
      <c r="D84" s="239">
        <v>0</v>
      </c>
      <c r="E84" s="239">
        <v>0</v>
      </c>
      <c r="F84" s="240">
        <v>0</v>
      </c>
    </row>
    <row r="85" spans="1:6" ht="16.5" customHeight="1">
      <c r="A85" s="272" t="s">
        <v>300</v>
      </c>
      <c r="B85" s="238">
        <v>0</v>
      </c>
      <c r="C85" s="239">
        <v>0</v>
      </c>
      <c r="D85" s="239">
        <v>0</v>
      </c>
      <c r="E85" s="239">
        <v>0</v>
      </c>
      <c r="F85" s="240">
        <v>0</v>
      </c>
    </row>
    <row r="86" spans="1:6" ht="16.5" customHeight="1" thickBot="1">
      <c r="A86" s="273" t="s">
        <v>301</v>
      </c>
      <c r="B86" s="242">
        <v>0</v>
      </c>
      <c r="C86" s="243">
        <v>0</v>
      </c>
      <c r="D86" s="243">
        <v>0</v>
      </c>
      <c r="E86" s="243">
        <v>0</v>
      </c>
      <c r="F86" s="244">
        <v>0</v>
      </c>
    </row>
    <row r="87" spans="1:6" ht="16.5" customHeight="1" thickBot="1">
      <c r="A87" s="245" t="s">
        <v>302</v>
      </c>
      <c r="B87" s="246">
        <f>SUM(B88:B95)</f>
        <v>0</v>
      </c>
      <c r="C87" s="247">
        <f>SUM(C88:C95)</f>
        <v>0</v>
      </c>
      <c r="D87" s="247">
        <f>SUM(D88:D95)</f>
        <v>0</v>
      </c>
      <c r="E87" s="247">
        <f>SUM(E88:E95)</f>
        <v>0</v>
      </c>
      <c r="F87" s="248">
        <f>SUM(F88:F95)</f>
        <v>0</v>
      </c>
    </row>
    <row r="88" spans="1:6" ht="16.5" customHeight="1">
      <c r="A88" s="274" t="s">
        <v>303</v>
      </c>
      <c r="B88" s="234">
        <v>0</v>
      </c>
      <c r="C88" s="235">
        <v>0</v>
      </c>
      <c r="D88" s="235">
        <v>0</v>
      </c>
      <c r="E88" s="235">
        <v>0</v>
      </c>
      <c r="F88" s="236">
        <v>0</v>
      </c>
    </row>
    <row r="89" spans="1:6" ht="16.5" customHeight="1">
      <c r="A89" s="272" t="s">
        <v>304</v>
      </c>
      <c r="B89" s="238">
        <v>0</v>
      </c>
      <c r="C89" s="239">
        <v>0</v>
      </c>
      <c r="D89" s="239">
        <v>0</v>
      </c>
      <c r="E89" s="239">
        <v>0</v>
      </c>
      <c r="F89" s="240">
        <v>0</v>
      </c>
    </row>
    <row r="90" spans="1:6" ht="16.5" customHeight="1">
      <c r="A90" s="272" t="s">
        <v>305</v>
      </c>
      <c r="B90" s="238">
        <v>0</v>
      </c>
      <c r="C90" s="239">
        <v>0</v>
      </c>
      <c r="D90" s="239">
        <v>0</v>
      </c>
      <c r="E90" s="239">
        <v>0</v>
      </c>
      <c r="F90" s="240">
        <v>0</v>
      </c>
    </row>
    <row r="91" spans="1:6" ht="16.5" customHeight="1">
      <c r="A91" s="272" t="s">
        <v>306</v>
      </c>
      <c r="B91" s="238">
        <v>0</v>
      </c>
      <c r="C91" s="239">
        <v>0</v>
      </c>
      <c r="D91" s="239">
        <v>0</v>
      </c>
      <c r="E91" s="239">
        <v>0</v>
      </c>
      <c r="F91" s="240">
        <v>0</v>
      </c>
    </row>
    <row r="92" spans="1:6" ht="16.5" customHeight="1">
      <c r="A92" s="272" t="s">
        <v>307</v>
      </c>
      <c r="B92" s="238">
        <v>0</v>
      </c>
      <c r="C92" s="239">
        <v>0</v>
      </c>
      <c r="D92" s="239">
        <v>0</v>
      </c>
      <c r="E92" s="239">
        <v>0</v>
      </c>
      <c r="F92" s="240">
        <v>0</v>
      </c>
    </row>
    <row r="93" spans="1:6" ht="16.5" customHeight="1">
      <c r="A93" s="272" t="s">
        <v>308</v>
      </c>
      <c r="B93" s="238">
        <v>0</v>
      </c>
      <c r="C93" s="239">
        <v>0</v>
      </c>
      <c r="D93" s="239">
        <v>0</v>
      </c>
      <c r="E93" s="239">
        <v>0</v>
      </c>
      <c r="F93" s="240">
        <v>0</v>
      </c>
    </row>
    <row r="94" spans="1:6" ht="16.5" customHeight="1">
      <c r="A94" s="272" t="s">
        <v>309</v>
      </c>
      <c r="B94" s="238">
        <v>0</v>
      </c>
      <c r="C94" s="239">
        <v>0</v>
      </c>
      <c r="D94" s="239">
        <v>0</v>
      </c>
      <c r="E94" s="239">
        <v>0</v>
      </c>
      <c r="F94" s="240">
        <v>0</v>
      </c>
    </row>
    <row r="95" spans="1:6" ht="16.5" customHeight="1" thickBot="1">
      <c r="A95" s="273" t="s">
        <v>310</v>
      </c>
      <c r="B95" s="242">
        <v>0</v>
      </c>
      <c r="C95" s="243">
        <v>0</v>
      </c>
      <c r="D95" s="243">
        <v>0</v>
      </c>
      <c r="E95" s="243">
        <v>0</v>
      </c>
      <c r="F95" s="244">
        <v>0</v>
      </c>
    </row>
    <row r="96" spans="1:6" ht="16.5" customHeight="1" thickBot="1">
      <c r="A96" s="245" t="s">
        <v>311</v>
      </c>
      <c r="B96" s="246">
        <f>SUM(B97:B100)</f>
        <v>0</v>
      </c>
      <c r="C96" s="247">
        <f>SUM(C97:C100)</f>
        <v>0</v>
      </c>
      <c r="D96" s="247">
        <f>SUM(D97:D100)</f>
        <v>0</v>
      </c>
      <c r="E96" s="247">
        <f>SUM(E97:E100)</f>
        <v>0</v>
      </c>
      <c r="F96" s="248">
        <f>SUM(F97:F100)</f>
        <v>0</v>
      </c>
    </row>
    <row r="97" spans="1:6" ht="16.5" customHeight="1">
      <c r="A97" s="271" t="s">
        <v>312</v>
      </c>
      <c r="B97" s="234">
        <v>0</v>
      </c>
      <c r="C97" s="235">
        <v>0</v>
      </c>
      <c r="D97" s="235">
        <v>0</v>
      </c>
      <c r="E97" s="235">
        <v>0</v>
      </c>
      <c r="F97" s="236">
        <v>0</v>
      </c>
    </row>
    <row r="98" spans="1:6" ht="16.5" customHeight="1">
      <c r="A98" s="273" t="s">
        <v>313</v>
      </c>
      <c r="B98" s="238">
        <v>0</v>
      </c>
      <c r="C98" s="239">
        <v>0</v>
      </c>
      <c r="D98" s="239">
        <v>0</v>
      </c>
      <c r="E98" s="239">
        <v>0</v>
      </c>
      <c r="F98" s="240">
        <v>0</v>
      </c>
    </row>
    <row r="99" spans="1:6" ht="16.5" customHeight="1">
      <c r="A99" s="272" t="s">
        <v>314</v>
      </c>
      <c r="B99" s="238">
        <v>0</v>
      </c>
      <c r="C99" s="239">
        <v>0</v>
      </c>
      <c r="D99" s="239">
        <v>0</v>
      </c>
      <c r="E99" s="239">
        <v>0</v>
      </c>
      <c r="F99" s="240">
        <v>0</v>
      </c>
    </row>
    <row r="100" spans="1:6" ht="16.5" customHeight="1" thickBot="1">
      <c r="A100" s="273" t="s">
        <v>315</v>
      </c>
      <c r="B100" s="242">
        <v>0</v>
      </c>
      <c r="C100" s="243">
        <v>0</v>
      </c>
      <c r="D100" s="243">
        <v>0</v>
      </c>
      <c r="E100" s="243">
        <v>0</v>
      </c>
      <c r="F100" s="244">
        <v>0</v>
      </c>
    </row>
    <row r="101" spans="1:6" ht="16.5" customHeight="1" thickBot="1" thickTop="1">
      <c r="A101" s="226" t="s">
        <v>180</v>
      </c>
      <c r="B101" s="266">
        <f>SUM(B55,B60,B64,B70,B80,B87,B96)</f>
        <v>0</v>
      </c>
      <c r="C101" s="267">
        <f>SUM(C55,C60,C64,C70,C80,C87,C96)</f>
        <v>0</v>
      </c>
      <c r="D101" s="267">
        <f>SUM(D55,D60,D64,D70,D80,D87,D96)</f>
        <v>0</v>
      </c>
      <c r="E101" s="267">
        <f>SUM(E55,E60,E64,E70,E80,E87,E96)</f>
        <v>0</v>
      </c>
      <c r="F101" s="268">
        <f>SUM(F55,F60,F64,F70,F80,F87,F96)</f>
        <v>0</v>
      </c>
    </row>
    <row r="102" spans="1:6" ht="18" customHeight="1" thickBot="1" thickTop="1">
      <c r="A102" s="275"/>
      <c r="B102" s="276"/>
      <c r="C102" s="276"/>
      <c r="D102" s="276"/>
      <c r="E102" s="276"/>
      <c r="F102" s="276"/>
    </row>
    <row r="103" spans="1:6" ht="27.75" customHeight="1" thickBot="1" thickTop="1">
      <c r="A103" s="226" t="s">
        <v>316</v>
      </c>
      <c r="B103" s="227" t="s">
        <v>579</v>
      </c>
      <c r="C103" s="227" t="s">
        <v>580</v>
      </c>
      <c r="D103" s="227" t="s">
        <v>581</v>
      </c>
      <c r="E103" s="227" t="s">
        <v>582</v>
      </c>
      <c r="F103" s="228" t="s">
        <v>583</v>
      </c>
    </row>
    <row r="104" spans="1:6" ht="16.5" customHeight="1" thickTop="1">
      <c r="A104" s="233" t="s">
        <v>317</v>
      </c>
      <c r="B104" s="277">
        <v>0</v>
      </c>
      <c r="C104" s="278">
        <v>0</v>
      </c>
      <c r="D104" s="278">
        <v>0</v>
      </c>
      <c r="E104" s="278">
        <v>0</v>
      </c>
      <c r="F104" s="279">
        <v>0</v>
      </c>
    </row>
    <row r="105" spans="1:6" ht="16.5" customHeight="1">
      <c r="A105" s="237" t="s">
        <v>318</v>
      </c>
      <c r="B105" s="238">
        <v>0</v>
      </c>
      <c r="C105" s="239">
        <v>0</v>
      </c>
      <c r="D105" s="239">
        <v>0</v>
      </c>
      <c r="E105" s="239">
        <v>0</v>
      </c>
      <c r="F105" s="240">
        <v>0</v>
      </c>
    </row>
    <row r="106" spans="1:6" ht="16.5" customHeight="1" thickBot="1">
      <c r="A106" s="241" t="s">
        <v>319</v>
      </c>
      <c r="B106" s="242">
        <v>0</v>
      </c>
      <c r="C106" s="243">
        <v>0</v>
      </c>
      <c r="D106" s="243">
        <v>0</v>
      </c>
      <c r="E106" s="243">
        <v>0</v>
      </c>
      <c r="F106" s="244">
        <v>0</v>
      </c>
    </row>
    <row r="107" spans="1:6" ht="16.5" customHeight="1" thickBot="1" thickTop="1">
      <c r="A107" s="226" t="s">
        <v>180</v>
      </c>
      <c r="B107" s="266">
        <f>SUM(B104:B106)</f>
        <v>0</v>
      </c>
      <c r="C107" s="267">
        <f>SUM(C104:C106)</f>
        <v>0</v>
      </c>
      <c r="D107" s="267">
        <f>SUM(D104:D106)</f>
        <v>0</v>
      </c>
      <c r="E107" s="267">
        <f>SUM(E104:E106)</f>
        <v>0</v>
      </c>
      <c r="F107" s="268">
        <f>SUM(F104:F106)</f>
        <v>0</v>
      </c>
    </row>
    <row r="108" spans="1:6" ht="16.5" customHeight="1" thickBot="1" thickTop="1">
      <c r="A108" s="269"/>
      <c r="B108" s="270"/>
      <c r="C108" s="270"/>
      <c r="D108" s="270"/>
      <c r="E108" s="270"/>
      <c r="F108" s="270"/>
    </row>
    <row r="109" spans="1:6" ht="27.75" customHeight="1" thickBot="1" thickTop="1">
      <c r="A109" s="226" t="s">
        <v>320</v>
      </c>
      <c r="B109" s="227" t="s">
        <v>579</v>
      </c>
      <c r="C109" s="227" t="s">
        <v>580</v>
      </c>
      <c r="D109" s="227" t="s">
        <v>581</v>
      </c>
      <c r="E109" s="227" t="s">
        <v>582</v>
      </c>
      <c r="F109" s="228" t="s">
        <v>583</v>
      </c>
    </row>
    <row r="110" spans="1:6" ht="16.5" customHeight="1" thickBot="1" thickTop="1">
      <c r="A110" s="280" t="s">
        <v>321</v>
      </c>
      <c r="B110" s="281">
        <v>0</v>
      </c>
      <c r="C110" s="282">
        <v>0</v>
      </c>
      <c r="D110" s="282">
        <v>0</v>
      </c>
      <c r="E110" s="282">
        <v>0</v>
      </c>
      <c r="F110" s="283">
        <v>0</v>
      </c>
    </row>
    <row r="111" spans="1:6" ht="16.5" customHeight="1" thickBot="1">
      <c r="A111" s="245" t="s">
        <v>322</v>
      </c>
      <c r="B111" s="246">
        <f>SUM(B112:B114)</f>
        <v>0</v>
      </c>
      <c r="C111" s="247">
        <f>SUM(C112:C114)</f>
        <v>0</v>
      </c>
      <c r="D111" s="247">
        <f>SUM(D112:D114)</f>
        <v>0</v>
      </c>
      <c r="E111" s="247">
        <f>SUM(E112:E114)</f>
        <v>0</v>
      </c>
      <c r="F111" s="248">
        <f>SUM(F112:F114)</f>
        <v>0</v>
      </c>
    </row>
    <row r="112" spans="1:6" ht="16.5" customHeight="1">
      <c r="A112" s="253" t="s">
        <v>323</v>
      </c>
      <c r="B112" s="234">
        <v>0</v>
      </c>
      <c r="C112" s="235">
        <v>0</v>
      </c>
      <c r="D112" s="235">
        <v>0</v>
      </c>
      <c r="E112" s="235">
        <v>0</v>
      </c>
      <c r="F112" s="236">
        <v>0</v>
      </c>
    </row>
    <row r="113" spans="1:6" ht="16.5" customHeight="1">
      <c r="A113" s="284" t="s">
        <v>324</v>
      </c>
      <c r="B113" s="238">
        <v>0</v>
      </c>
      <c r="C113" s="239">
        <v>0</v>
      </c>
      <c r="D113" s="239">
        <v>0</v>
      </c>
      <c r="E113" s="239">
        <v>0</v>
      </c>
      <c r="F113" s="240">
        <v>0</v>
      </c>
    </row>
    <row r="114" spans="1:6" ht="16.5" customHeight="1" thickBot="1">
      <c r="A114" s="254" t="s">
        <v>325</v>
      </c>
      <c r="B114" s="242">
        <v>0</v>
      </c>
      <c r="C114" s="243">
        <v>0</v>
      </c>
      <c r="D114" s="243">
        <v>0</v>
      </c>
      <c r="E114" s="243">
        <v>0</v>
      </c>
      <c r="F114" s="244">
        <v>0</v>
      </c>
    </row>
    <row r="115" spans="1:6" ht="16.5" customHeight="1" thickBot="1">
      <c r="A115" s="285" t="s">
        <v>326</v>
      </c>
      <c r="B115" s="286">
        <v>0</v>
      </c>
      <c r="C115" s="287">
        <v>0</v>
      </c>
      <c r="D115" s="287">
        <v>0</v>
      </c>
      <c r="E115" s="287">
        <v>0</v>
      </c>
      <c r="F115" s="288">
        <v>0</v>
      </c>
    </row>
    <row r="116" ht="16.5" customHeight="1" thickTop="1"/>
    <row r="117" ht="16.5" customHeight="1"/>
  </sheetData>
  <sheetProtection/>
  <mergeCells count="1">
    <mergeCell ref="A2:F2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68" r:id="rId1"/>
  <headerFooter>
    <oddHeader>&amp;R&amp;"-,Kalın"FORM 23</oddHeader>
  </headerFooter>
  <rowBreaks count="1" manualBreakCount="1">
    <brk id="53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37"/>
  <sheetViews>
    <sheetView zoomScalePageLayoutView="0" workbookViewId="0" topLeftCell="A1">
      <selection activeCell="G5" sqref="G5:H5"/>
    </sheetView>
  </sheetViews>
  <sheetFormatPr defaultColWidth="9.00390625" defaultRowHeight="12.75"/>
  <cols>
    <col min="1" max="1" width="3.25390625" style="316" customWidth="1"/>
    <col min="2" max="2" width="6.375" style="316" hidden="1" customWidth="1"/>
    <col min="3" max="5" width="4.375" style="316" customWidth="1"/>
    <col min="6" max="6" width="5.125" style="316" customWidth="1"/>
    <col min="7" max="7" width="46.125" style="316" customWidth="1"/>
    <col min="8" max="10" width="15.75390625" style="316" customWidth="1"/>
    <col min="11" max="16384" width="9.125" style="316" customWidth="1"/>
  </cols>
  <sheetData>
    <row r="2" spans="3:10" ht="21.75" customHeight="1">
      <c r="C2" s="778" t="s">
        <v>340</v>
      </c>
      <c r="D2" s="778"/>
      <c r="E2" s="778"/>
      <c r="F2" s="778"/>
      <c r="G2" s="778"/>
      <c r="H2" s="778"/>
      <c r="I2" s="778"/>
      <c r="J2" s="778"/>
    </row>
    <row r="3" spans="3:10" ht="12.75">
      <c r="C3" s="317"/>
      <c r="D3" s="317"/>
      <c r="E3" s="317"/>
      <c r="F3" s="317"/>
      <c r="G3" s="317"/>
      <c r="H3" s="317"/>
      <c r="I3" s="318"/>
      <c r="J3" s="318"/>
    </row>
    <row r="4" spans="2:10" ht="24.75" customHeight="1">
      <c r="B4" s="319"/>
      <c r="C4" s="779" t="s">
        <v>0</v>
      </c>
      <c r="D4" s="780"/>
      <c r="E4" s="781"/>
      <c r="F4" s="317" t="s">
        <v>1</v>
      </c>
      <c r="G4" s="782">
        <v>2023</v>
      </c>
      <c r="H4" s="782"/>
      <c r="I4" s="318"/>
      <c r="J4" s="318"/>
    </row>
    <row r="5" spans="2:10" ht="24.75" customHeight="1">
      <c r="B5" s="319"/>
      <c r="C5" s="779" t="s">
        <v>2</v>
      </c>
      <c r="D5" s="780"/>
      <c r="E5" s="781"/>
      <c r="F5" s="317" t="s">
        <v>1</v>
      </c>
      <c r="G5" s="782" t="s">
        <v>72</v>
      </c>
      <c r="H5" s="782"/>
      <c r="I5" s="318"/>
      <c r="J5" s="318"/>
    </row>
    <row r="6" ht="14.25" customHeight="1" thickBot="1"/>
    <row r="7" spans="2:10" s="326" customFormat="1" ht="30" customHeight="1" thickBot="1">
      <c r="B7" s="321"/>
      <c r="C7" s="783"/>
      <c r="D7" s="784"/>
      <c r="E7" s="785"/>
      <c r="F7" s="322"/>
      <c r="G7" s="323"/>
      <c r="H7" s="324">
        <f>ButceYil-2</f>
        <v>2021</v>
      </c>
      <c r="I7" s="325">
        <f>ButceYil-1</f>
        <v>2022</v>
      </c>
      <c r="J7" s="325">
        <f>ButceYil</f>
        <v>2023</v>
      </c>
    </row>
    <row r="8" spans="2:10" s="331" customFormat="1" ht="22.5" customHeight="1">
      <c r="B8" s="327" t="s">
        <v>341</v>
      </c>
      <c r="C8" s="760" t="s">
        <v>342</v>
      </c>
      <c r="D8" s="761"/>
      <c r="E8" s="761"/>
      <c r="F8" s="762"/>
      <c r="G8" s="328" t="s">
        <v>343</v>
      </c>
      <c r="H8" s="329"/>
      <c r="I8" s="330"/>
      <c r="J8" s="330"/>
    </row>
    <row r="9" spans="2:10" s="331" customFormat="1" ht="22.5" customHeight="1">
      <c r="B9" s="327" t="s">
        <v>344</v>
      </c>
      <c r="C9" s="763"/>
      <c r="D9" s="764"/>
      <c r="E9" s="764"/>
      <c r="F9" s="765"/>
      <c r="G9" s="332" t="s">
        <v>345</v>
      </c>
      <c r="H9" s="333"/>
      <c r="I9" s="334"/>
      <c r="J9" s="334"/>
    </row>
    <row r="10" spans="2:10" s="331" customFormat="1" ht="22.5" customHeight="1">
      <c r="B10" s="327" t="s">
        <v>346</v>
      </c>
      <c r="C10" s="763"/>
      <c r="D10" s="764"/>
      <c r="E10" s="764"/>
      <c r="F10" s="765"/>
      <c r="G10" s="332" t="s">
        <v>347</v>
      </c>
      <c r="H10" s="333"/>
      <c r="I10" s="334"/>
      <c r="J10" s="334"/>
    </row>
    <row r="11" spans="2:10" s="331" customFormat="1" ht="22.5" customHeight="1">
      <c r="B11" s="327" t="s">
        <v>348</v>
      </c>
      <c r="C11" s="763"/>
      <c r="D11" s="764"/>
      <c r="E11" s="764"/>
      <c r="F11" s="765"/>
      <c r="G11" s="332" t="s">
        <v>349</v>
      </c>
      <c r="H11" s="333"/>
      <c r="I11" s="334"/>
      <c r="J11" s="334"/>
    </row>
    <row r="12" spans="2:10" s="331" customFormat="1" ht="22.5" customHeight="1" thickBot="1">
      <c r="B12" s="327" t="s">
        <v>350</v>
      </c>
      <c r="C12" s="766"/>
      <c r="D12" s="767"/>
      <c r="E12" s="767"/>
      <c r="F12" s="768"/>
      <c r="G12" s="335" t="s">
        <v>351</v>
      </c>
      <c r="H12" s="336"/>
      <c r="I12" s="337"/>
      <c r="J12" s="337"/>
    </row>
    <row r="13" spans="2:10" s="331" customFormat="1" ht="22.5" customHeight="1">
      <c r="B13" s="327"/>
      <c r="C13" s="769" t="s">
        <v>352</v>
      </c>
      <c r="D13" s="770"/>
      <c r="E13" s="770"/>
      <c r="F13" s="771"/>
      <c r="G13" s="328" t="s">
        <v>353</v>
      </c>
      <c r="H13" s="329"/>
      <c r="I13" s="330"/>
      <c r="J13" s="330"/>
    </row>
    <row r="14" spans="2:10" s="331" customFormat="1" ht="22.5" customHeight="1">
      <c r="B14" s="327" t="s">
        <v>354</v>
      </c>
      <c r="C14" s="772"/>
      <c r="D14" s="773"/>
      <c r="E14" s="773"/>
      <c r="F14" s="774"/>
      <c r="G14" s="338" t="s">
        <v>355</v>
      </c>
      <c r="H14" s="333"/>
      <c r="I14" s="334"/>
      <c r="J14" s="334"/>
    </row>
    <row r="15" spans="2:10" s="331" customFormat="1" ht="22.5" customHeight="1">
      <c r="B15" s="327" t="s">
        <v>356</v>
      </c>
      <c r="C15" s="772"/>
      <c r="D15" s="773"/>
      <c r="E15" s="773"/>
      <c r="F15" s="774"/>
      <c r="G15" s="338" t="s">
        <v>357</v>
      </c>
      <c r="H15" s="333"/>
      <c r="I15" s="334"/>
      <c r="J15" s="334"/>
    </row>
    <row r="16" spans="2:10" s="331" customFormat="1" ht="22.5" customHeight="1">
      <c r="B16" s="327" t="s">
        <v>358</v>
      </c>
      <c r="C16" s="772"/>
      <c r="D16" s="773"/>
      <c r="E16" s="773"/>
      <c r="F16" s="774"/>
      <c r="G16" s="338" t="s">
        <v>319</v>
      </c>
      <c r="H16" s="339"/>
      <c r="I16" s="340"/>
      <c r="J16" s="340"/>
    </row>
    <row r="17" spans="2:10" s="331" customFormat="1" ht="22.5" customHeight="1">
      <c r="B17" s="327"/>
      <c r="C17" s="772"/>
      <c r="D17" s="773"/>
      <c r="E17" s="773"/>
      <c r="F17" s="774"/>
      <c r="G17" s="332" t="s">
        <v>359</v>
      </c>
      <c r="H17" s="339"/>
      <c r="I17" s="340"/>
      <c r="J17" s="340"/>
    </row>
    <row r="18" spans="2:10" s="331" customFormat="1" ht="22.5" customHeight="1">
      <c r="B18" s="327" t="s">
        <v>360</v>
      </c>
      <c r="C18" s="772"/>
      <c r="D18" s="773"/>
      <c r="E18" s="773"/>
      <c r="F18" s="774"/>
      <c r="G18" s="338" t="s">
        <v>361</v>
      </c>
      <c r="H18" s="339"/>
      <c r="I18" s="340"/>
      <c r="J18" s="340"/>
    </row>
    <row r="19" spans="2:10" s="331" customFormat="1" ht="22.5" customHeight="1">
      <c r="B19" s="327" t="s">
        <v>362</v>
      </c>
      <c r="C19" s="772"/>
      <c r="D19" s="773"/>
      <c r="E19" s="773"/>
      <c r="F19" s="774"/>
      <c r="G19" s="338" t="s">
        <v>363</v>
      </c>
      <c r="H19" s="339"/>
      <c r="I19" s="340"/>
      <c r="J19" s="340"/>
    </row>
    <row r="20" spans="2:10" s="331" customFormat="1" ht="22.5" customHeight="1">
      <c r="B20" s="327" t="s">
        <v>364</v>
      </c>
      <c r="C20" s="772"/>
      <c r="D20" s="773"/>
      <c r="E20" s="773"/>
      <c r="F20" s="774"/>
      <c r="G20" s="338" t="s">
        <v>319</v>
      </c>
      <c r="H20" s="339"/>
      <c r="I20" s="340"/>
      <c r="J20" s="340"/>
    </row>
    <row r="21" spans="2:10" s="331" customFormat="1" ht="22.5" customHeight="1">
      <c r="B21" s="327" t="s">
        <v>365</v>
      </c>
      <c r="C21" s="772"/>
      <c r="D21" s="773"/>
      <c r="E21" s="773"/>
      <c r="F21" s="774"/>
      <c r="G21" s="332" t="s">
        <v>366</v>
      </c>
      <c r="H21" s="339"/>
      <c r="I21" s="340"/>
      <c r="J21" s="340"/>
    </row>
    <row r="22" spans="2:10" s="331" customFormat="1" ht="22.5" customHeight="1">
      <c r="B22" s="327" t="s">
        <v>367</v>
      </c>
      <c r="C22" s="772"/>
      <c r="D22" s="773"/>
      <c r="E22" s="773"/>
      <c r="F22" s="774"/>
      <c r="G22" s="332" t="s">
        <v>368</v>
      </c>
      <c r="H22" s="339"/>
      <c r="I22" s="340"/>
      <c r="J22" s="340"/>
    </row>
    <row r="23" spans="2:10" s="331" customFormat="1" ht="22.5" customHeight="1">
      <c r="B23" s="327" t="s">
        <v>369</v>
      </c>
      <c r="C23" s="772"/>
      <c r="D23" s="773"/>
      <c r="E23" s="773"/>
      <c r="F23" s="774"/>
      <c r="G23" s="332" t="s">
        <v>370</v>
      </c>
      <c r="H23" s="339"/>
      <c r="I23" s="340"/>
      <c r="J23" s="340"/>
    </row>
    <row r="24" spans="2:10" s="331" customFormat="1" ht="22.5" customHeight="1">
      <c r="B24" s="327" t="s">
        <v>371</v>
      </c>
      <c r="C24" s="772"/>
      <c r="D24" s="773"/>
      <c r="E24" s="773"/>
      <c r="F24" s="774"/>
      <c r="G24" s="338" t="s">
        <v>372</v>
      </c>
      <c r="H24" s="339"/>
      <c r="I24" s="340"/>
      <c r="J24" s="340"/>
    </row>
    <row r="25" spans="2:10" s="331" customFormat="1" ht="22.5" customHeight="1">
      <c r="B25" s="327" t="s">
        <v>373</v>
      </c>
      <c r="C25" s="772"/>
      <c r="D25" s="773"/>
      <c r="E25" s="773"/>
      <c r="F25" s="774"/>
      <c r="G25" s="338" t="s">
        <v>374</v>
      </c>
      <c r="H25" s="339"/>
      <c r="I25" s="340"/>
      <c r="J25" s="340"/>
    </row>
    <row r="26" spans="2:10" s="331" customFormat="1" ht="22.5" customHeight="1">
      <c r="B26" s="327" t="s">
        <v>375</v>
      </c>
      <c r="C26" s="772"/>
      <c r="D26" s="773"/>
      <c r="E26" s="773"/>
      <c r="F26" s="774"/>
      <c r="G26" s="332" t="s">
        <v>376</v>
      </c>
      <c r="H26" s="339"/>
      <c r="I26" s="340"/>
      <c r="J26" s="340"/>
    </row>
    <row r="27" spans="2:10" s="331" customFormat="1" ht="22.5" customHeight="1">
      <c r="B27" s="327" t="s">
        <v>377</v>
      </c>
      <c r="C27" s="772"/>
      <c r="D27" s="773"/>
      <c r="E27" s="773"/>
      <c r="F27" s="774"/>
      <c r="G27" s="332" t="s">
        <v>378</v>
      </c>
      <c r="H27" s="339"/>
      <c r="I27" s="340"/>
      <c r="J27" s="340"/>
    </row>
    <row r="28" spans="2:10" s="331" customFormat="1" ht="22.5" customHeight="1">
      <c r="B28" s="327" t="s">
        <v>379</v>
      </c>
      <c r="C28" s="772"/>
      <c r="D28" s="773"/>
      <c r="E28" s="773"/>
      <c r="F28" s="774"/>
      <c r="G28" s="341" t="s">
        <v>380</v>
      </c>
      <c r="H28" s="339"/>
      <c r="I28" s="340"/>
      <c r="J28" s="340"/>
    </row>
    <row r="29" spans="2:10" s="331" customFormat="1" ht="22.5" customHeight="1">
      <c r="B29" s="327" t="s">
        <v>381</v>
      </c>
      <c r="C29" s="772"/>
      <c r="D29" s="773"/>
      <c r="E29" s="773"/>
      <c r="F29" s="774"/>
      <c r="G29" s="342" t="s">
        <v>382</v>
      </c>
      <c r="H29" s="339"/>
      <c r="I29" s="340"/>
      <c r="J29" s="340"/>
    </row>
    <row r="30" spans="2:10" s="331" customFormat="1" ht="22.5" customHeight="1" thickBot="1">
      <c r="B30" s="327" t="s">
        <v>383</v>
      </c>
      <c r="C30" s="775"/>
      <c r="D30" s="776"/>
      <c r="E30" s="776"/>
      <c r="F30" s="777"/>
      <c r="G30" s="343" t="s">
        <v>384</v>
      </c>
      <c r="H30" s="336"/>
      <c r="I30" s="337"/>
      <c r="J30" s="337"/>
    </row>
    <row r="31" spans="2:10" s="331" customFormat="1" ht="22.5" customHeight="1">
      <c r="B31" s="327" t="s">
        <v>385</v>
      </c>
      <c r="C31" s="769" t="s">
        <v>386</v>
      </c>
      <c r="D31" s="770"/>
      <c r="E31" s="770"/>
      <c r="F31" s="771"/>
      <c r="G31" s="344" t="s">
        <v>387</v>
      </c>
      <c r="H31" s="345"/>
      <c r="I31" s="346"/>
      <c r="J31" s="346"/>
    </row>
    <row r="32" spans="2:10" s="331" customFormat="1" ht="22.5" customHeight="1">
      <c r="B32" s="327" t="s">
        <v>388</v>
      </c>
      <c r="C32" s="772"/>
      <c r="D32" s="773"/>
      <c r="E32" s="773"/>
      <c r="F32" s="774"/>
      <c r="G32" s="341" t="s">
        <v>389</v>
      </c>
      <c r="H32" s="339"/>
      <c r="I32" s="340"/>
      <c r="J32" s="340"/>
    </row>
    <row r="33" spans="2:10" s="331" customFormat="1" ht="22.5" customHeight="1">
      <c r="B33" s="327" t="s">
        <v>390</v>
      </c>
      <c r="C33" s="772"/>
      <c r="D33" s="773"/>
      <c r="E33" s="773"/>
      <c r="F33" s="774"/>
      <c r="G33" s="341" t="s">
        <v>391</v>
      </c>
      <c r="H33" s="339"/>
      <c r="I33" s="340"/>
      <c r="J33" s="340"/>
    </row>
    <row r="34" spans="2:10" s="331" customFormat="1" ht="22.5" customHeight="1">
      <c r="B34" s="327" t="s">
        <v>392</v>
      </c>
      <c r="C34" s="772"/>
      <c r="D34" s="773"/>
      <c r="E34" s="773"/>
      <c r="F34" s="774"/>
      <c r="G34" s="341" t="s">
        <v>393</v>
      </c>
      <c r="H34" s="339"/>
      <c r="I34" s="340"/>
      <c r="J34" s="340"/>
    </row>
    <row r="35" spans="2:10" s="331" customFormat="1" ht="22.5" customHeight="1">
      <c r="B35" s="327" t="s">
        <v>394</v>
      </c>
      <c r="C35" s="772"/>
      <c r="D35" s="773"/>
      <c r="E35" s="773"/>
      <c r="F35" s="774"/>
      <c r="G35" s="338" t="s">
        <v>395</v>
      </c>
      <c r="H35" s="339"/>
      <c r="I35" s="340"/>
      <c r="J35" s="340"/>
    </row>
    <row r="36" spans="2:10" s="349" customFormat="1" ht="22.5" customHeight="1" thickBot="1">
      <c r="B36" s="347" t="s">
        <v>396</v>
      </c>
      <c r="C36" s="775"/>
      <c r="D36" s="776"/>
      <c r="E36" s="776"/>
      <c r="F36" s="777"/>
      <c r="G36" s="348" t="s">
        <v>397</v>
      </c>
      <c r="H36" s="336"/>
      <c r="I36" s="337"/>
      <c r="J36" s="337"/>
    </row>
    <row r="37" spans="2:10" s="331" customFormat="1" ht="22.5" customHeight="1" hidden="1" thickBot="1">
      <c r="B37" s="350"/>
      <c r="C37" s="351"/>
      <c r="D37" s="352" t="s">
        <v>80</v>
      </c>
      <c r="E37" s="352"/>
      <c r="F37" s="353"/>
      <c r="G37" s="354" t="s">
        <v>138</v>
      </c>
      <c r="H37" s="355"/>
      <c r="I37" s="356"/>
      <c r="J37" s="356"/>
    </row>
  </sheetData>
  <sheetProtection/>
  <mergeCells count="9">
    <mergeCell ref="C8:F12"/>
    <mergeCell ref="C13:F30"/>
    <mergeCell ref="C31:F36"/>
    <mergeCell ref="C2:J2"/>
    <mergeCell ref="C4:E4"/>
    <mergeCell ref="G4:H4"/>
    <mergeCell ref="C5:E5"/>
    <mergeCell ref="G5:H5"/>
    <mergeCell ref="C7:E7"/>
  </mergeCells>
  <printOptions horizontalCentered="1" verticalCentered="1"/>
  <pageMargins left="0.1968503937007874" right="0" top="0" bottom="0" header="0.1968503937007874" footer="0.2362204724409449"/>
  <pageSetup fitToHeight="1" fitToWidth="1" horizontalDpi="600" verticalDpi="600" orientation="portrait" paperSize="9" scale="92" r:id="rId1"/>
  <headerFooter alignWithMargins="0">
    <oddHeader>&amp;RForm27(1)</oddHeader>
    <oddFooter xml:space="preserve">&amp;R&amp;"Arial,Kalın"e-bütçe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Stratek Stratejik Tek.Ar-Ge Ltd.Şti.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Melih ÖZGÜRÜN</dc:creator>
  <cp:keywords/>
  <dc:description/>
  <cp:lastModifiedBy>dilber</cp:lastModifiedBy>
  <cp:lastPrinted>2022-05-24T07:07:23Z</cp:lastPrinted>
  <dcterms:created xsi:type="dcterms:W3CDTF">2005-07-07T19:01:43Z</dcterms:created>
  <dcterms:modified xsi:type="dcterms:W3CDTF">2022-06-02T12:13:34Z</dcterms:modified>
  <cp:category/>
  <cp:version/>
  <cp:contentType/>
  <cp:contentStatus/>
</cp:coreProperties>
</file>